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округ'!$A$1:$AV$40</definedName>
  </definedNames>
  <calcPr fullCalcOnLoad="1"/>
</workbook>
</file>

<file path=xl/sharedStrings.xml><?xml version="1.0" encoding="utf-8"?>
<sst xmlns="http://schemas.openxmlformats.org/spreadsheetml/2006/main" count="153" uniqueCount="96">
  <si>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</si>
  <si>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</si>
  <si>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</si>
  <si>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</si>
  <si>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</si>
  <si>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</si>
  <si>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</si>
  <si>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</si>
  <si>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</si>
  <si>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</si>
  <si>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</si>
  <si>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</si>
  <si>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</si>
  <si>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</si>
  <si>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</si>
  <si>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</si>
  <si>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</si>
  <si>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</si>
  <si>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</si>
  <si>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</si>
  <si>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</si>
  <si>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</si>
  <si>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</si>
  <si>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</si>
  <si>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</si>
  <si>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</si>
  <si>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</si>
  <si>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</si>
  <si>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</si>
  <si>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</si>
  <si>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</si>
  <si>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</si>
  <si>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</si>
  <si>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</si>
  <si>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</si>
  <si>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</si>
  <si>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</si>
  <si>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</si>
  <si>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</si>
  <si>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</si>
  <si>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</si>
  <si>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</si>
  <si>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</si>
  <si>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</si>
  <si>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</si>
  <si>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</si>
  <si>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</si>
  <si>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</si>
  <si>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</si>
  <si>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</si>
  <si>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</si>
  <si>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неблагоустроенные жилые дома с газоснабжением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</si>
  <si>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</si>
  <si>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</si>
  <si>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</si>
  <si>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</si>
  <si>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</si>
  <si>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</si>
  <si>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ул. Адмирала Макарова д.11 кор.1</t>
  </si>
  <si>
    <t xml:space="preserve"> </t>
  </si>
  <si>
    <t>деревянные  жилые дома неблагоустроенные с центральным отоплением и  газоснабжением</t>
  </si>
  <si>
    <t>ул. Адмирала Макарова д.2 кор.3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</si>
  <si>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</si>
  <si>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</si>
  <si>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</si>
  <si>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</si>
  <si>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</si>
  <si>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</si>
  <si>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</si>
  <si>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</si>
  <si>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</si>
  <si>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</si>
  <si>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</si>
  <si>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д.10 кор.1</t>
  </si>
  <si>
    <t>ул. Адмирала Макарова д.11 кор.2</t>
  </si>
  <si>
    <t>ул. Адмирала Макарова д.11 кор.3</t>
  </si>
  <si>
    <t>ул. Адмирала Макарова д.12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</si>
  <si>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</si>
  <si>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</si>
  <si>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</si>
  <si>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</si>
  <si>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</si>
  <si>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</si>
  <si>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</si>
  <si>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</si>
  <si>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</si>
  <si>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</si>
  <si>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</si>
  <si>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д.32</t>
  </si>
  <si>
    <t>ул. Адмирала Макарова д.32 кор.2</t>
  </si>
  <si>
    <t>ул. Адмирала Макарова д.36</t>
  </si>
  <si>
    <t>ул. Адмирала Макарова д.37</t>
  </si>
  <si>
    <t>ул. Адмирала Макарова д.42 кор.1</t>
  </si>
  <si>
    <t xml:space="preserve">неблагоустроенные жилые дома с центральным отоплением без  газоснабжения </t>
  </si>
  <si>
    <t>ул. Адмирала Макарова д.15</t>
  </si>
  <si>
    <t>Лот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</si>
</sst>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2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left" wrapText="1"/>
    </xf>
    <xf numFmtId="4" fontId="2" fillId="0" borderId="17" xfId="0" applyNumberFormat="1" applyFont="1" applyBorder="1" applyAlignment="1">
      <alignment horizontal="center" vertical="top"/>
    </xf>
    <xf numFmtId="4" fontId="4" fillId="33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0"/>
  <sheetViews>
    <sheetView tabSelected="1" view="pageBreakPreview" zoomScale="84" zoomScaleSheetLayoutView="84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S12" sqref="AS12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6.375" style="13" customWidth="1"/>
    <col min="8" max="8" width="7.25390625" style="13" customWidth="1"/>
    <col min="9" max="14" width="11.375" style="13" customWidth="1"/>
    <col min="15" max="15" width="16.375" style="13" customWidth="1"/>
    <col min="16" max="16" width="0.37109375" style="13" hidden="1" customWidth="1"/>
    <col min="17" max="17" width="8.125" style="13" customWidth="1"/>
    <col min="18" max="44" width="10.625" style="13" customWidth="1"/>
    <col min="45" max="45" width="13.875" style="13" customWidth="1"/>
    <col min="46" max="46" width="6.75390625" style="13" hidden="1" customWidth="1"/>
    <col min="47" max="47" width="5.75390625" style="13" customWidth="1"/>
    <col min="48" max="48" width="10.75390625" style="13" customWidth="1"/>
    <col min="49" max="49" width="12.00390625" style="1" customWidth="1"/>
    <col min="50" max="50" width="9.25390625" style="1" bestFit="1" customWidth="1"/>
    <col min="51" max="98" width="9.125" style="1" customWidth="1"/>
  </cols>
  <sheetData>
    <row r="1" spans="1:44" ht="16.5" customHeight="1">
      <c r="A1" s="55" t="s">
        <v>0</v>
      </c>
      <c r="B1" s="55"/>
      <c r="C1" s="55"/>
      <c r="D1" s="55"/>
      <c r="E1" s="55"/>
      <c r="F1" s="55"/>
      <c r="G1" s="39" t="s">
        <v>56</v>
      </c>
      <c r="H1"/>
      <c r="I1" s="40"/>
      <c r="J1" s="40"/>
      <c r="K1" s="40"/>
      <c r="L1" s="40"/>
      <c r="M1" s="40"/>
      <c r="N1" s="40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6.5" customHeight="1">
      <c r="A2" s="55" t="s">
        <v>1</v>
      </c>
      <c r="B2" s="55"/>
      <c r="C2" s="55"/>
      <c r="D2" s="55"/>
      <c r="E2" s="55"/>
      <c r="F2" s="55"/>
      <c r="G2" s="39" t="s">
        <v>54</v>
      </c>
      <c r="H2"/>
      <c r="I2" s="40"/>
      <c r="J2" s="40"/>
      <c r="K2" s="40"/>
      <c r="L2" s="40"/>
      <c r="M2" s="40"/>
      <c r="N2" s="40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6.5" customHeight="1">
      <c r="A3" s="55" t="s">
        <v>2</v>
      </c>
      <c r="B3" s="55"/>
      <c r="C3" s="55"/>
      <c r="D3" s="55"/>
      <c r="E3" s="55"/>
      <c r="F3" s="55"/>
      <c r="G3" s="39" t="s">
        <v>55</v>
      </c>
      <c r="H3"/>
      <c r="I3" s="40"/>
      <c r="J3" s="40"/>
      <c r="K3" s="40"/>
      <c r="L3" s="40"/>
      <c r="M3" s="40"/>
      <c r="N3" s="40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>
      <c r="A4" s="55" t="s">
        <v>27</v>
      </c>
      <c r="B4" s="55"/>
      <c r="C4" s="55"/>
      <c r="D4" s="55"/>
      <c r="E4" s="55"/>
      <c r="F4" s="55"/>
      <c r="G4"/>
      <c r="H4"/>
      <c r="I4" s="39"/>
      <c r="J4" s="39"/>
      <c r="K4" s="39"/>
      <c r="L4" s="39"/>
      <c r="M4" s="39"/>
      <c r="N4" s="39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8" ht="16.5" customHeight="1">
      <c r="A5" s="2"/>
      <c r="B5" s="2"/>
      <c r="C5" s="2"/>
      <c r="D5" s="2"/>
      <c r="E5" s="2"/>
      <c r="F5" s="2"/>
      <c r="G5" s="14"/>
      <c r="H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2" ht="12.75">
      <c r="A6" s="3" t="s">
        <v>95</v>
      </c>
      <c r="B6" s="3" t="s">
        <v>57</v>
      </c>
    </row>
    <row r="7" spans="1:48" ht="18" customHeight="1">
      <c r="A7" s="48" t="s">
        <v>3</v>
      </c>
      <c r="B7" s="48"/>
      <c r="C7" s="48"/>
      <c r="D7" s="48"/>
      <c r="E7" s="48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102" s="31" customFormat="1" ht="49.5" customHeight="1">
      <c r="A8" s="48"/>
      <c r="B8" s="48"/>
      <c r="C8" s="48"/>
      <c r="D8" s="48"/>
      <c r="E8" s="48"/>
      <c r="F8" s="49"/>
      <c r="G8" s="45" t="s">
        <v>60</v>
      </c>
      <c r="H8" s="46"/>
      <c r="I8" s="46"/>
      <c r="J8" s="46"/>
      <c r="K8" s="46"/>
      <c r="L8" s="46"/>
      <c r="M8" s="46"/>
      <c r="N8" s="51"/>
      <c r="O8" s="45" t="s">
        <v>51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51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70" t="s">
        <v>93</v>
      </c>
      <c r="AT8" s="70"/>
      <c r="AU8" s="70"/>
      <c r="AV8" s="70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48" s="13" customFormat="1" ht="53.25" customHeight="1">
      <c r="A9" s="48"/>
      <c r="B9" s="48"/>
      <c r="C9" s="48"/>
      <c r="D9" s="48"/>
      <c r="E9" s="48"/>
      <c r="F9" s="48"/>
      <c r="G9" s="61" t="s">
        <v>4</v>
      </c>
      <c r="H9" s="62" t="s">
        <v>6</v>
      </c>
      <c r="I9" s="63" t="s">
        <v>61</v>
      </c>
      <c r="J9" s="63" t="s">
        <v>62</v>
      </c>
      <c r="K9" s="63" t="s">
        <v>63</v>
      </c>
      <c r="L9" s="63" t="s">
        <v>64</v>
      </c>
      <c r="M9" s="63" t="s">
        <v>65</v>
      </c>
      <c r="N9" s="63" t="s">
        <v>66</v>
      </c>
      <c r="O9" s="61" t="s">
        <v>59</v>
      </c>
      <c r="P9" s="62" t="s">
        <v>5</v>
      </c>
      <c r="Q9" s="62" t="s">
        <v>6</v>
      </c>
      <c r="R9" s="63" t="s">
        <v>67</v>
      </c>
      <c r="S9" s="63" t="s">
        <v>68</v>
      </c>
      <c r="T9" s="63" t="s">
        <v>69</v>
      </c>
      <c r="U9" s="63" t="s">
        <v>70</v>
      </c>
      <c r="V9" s="63" t="s">
        <v>71</v>
      </c>
      <c r="W9" s="63" t="s">
        <v>72</v>
      </c>
      <c r="X9" s="63" t="s">
        <v>73</v>
      </c>
      <c r="Y9" s="63" t="s">
        <v>58</v>
      </c>
      <c r="Z9" s="63" t="s">
        <v>74</v>
      </c>
      <c r="AA9" s="63" t="s">
        <v>75</v>
      </c>
      <c r="AB9" s="63" t="s">
        <v>76</v>
      </c>
      <c r="AC9" s="63" t="s">
        <v>77</v>
      </c>
      <c r="AD9" s="63" t="s">
        <v>78</v>
      </c>
      <c r="AE9" s="63" t="s">
        <v>79</v>
      </c>
      <c r="AF9" s="63" t="s">
        <v>80</v>
      </c>
      <c r="AG9" s="63" t="s">
        <v>81</v>
      </c>
      <c r="AH9" s="63" t="s">
        <v>82</v>
      </c>
      <c r="AI9" s="63" t="s">
        <v>83</v>
      </c>
      <c r="AJ9" s="63" t="s">
        <v>84</v>
      </c>
      <c r="AK9" s="63" t="s">
        <v>85</v>
      </c>
      <c r="AL9" s="63" t="s">
        <v>86</v>
      </c>
      <c r="AM9" s="63" t="s">
        <v>87</v>
      </c>
      <c r="AN9" s="63" t="s">
        <v>88</v>
      </c>
      <c r="AO9" s="63" t="s">
        <v>89</v>
      </c>
      <c r="AP9" s="63" t="s">
        <v>90</v>
      </c>
      <c r="AQ9" s="63" t="s">
        <v>91</v>
      </c>
      <c r="AR9" s="63" t="s">
        <v>92</v>
      </c>
      <c r="AS9" s="68" t="s">
        <v>4</v>
      </c>
      <c r="AT9" s="69" t="s">
        <v>5</v>
      </c>
      <c r="AU9" s="69" t="s">
        <v>6</v>
      </c>
      <c r="AV9" s="63" t="s">
        <v>94</v>
      </c>
    </row>
    <row r="10" spans="1:102" ht="15.75" customHeight="1">
      <c r="A10" s="50" t="s">
        <v>7</v>
      </c>
      <c r="B10" s="50"/>
      <c r="C10" s="50"/>
      <c r="D10" s="50"/>
      <c r="E10" s="50"/>
      <c r="F10" s="50"/>
      <c r="G10" s="6"/>
      <c r="H10" s="26">
        <f>SUM(H11:H14)</f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6"/>
      <c r="P10" s="15">
        <f>SUM(P11:P14)</f>
        <v>0</v>
      </c>
      <c r="Q10" s="26">
        <f>SUM(Q11:Q14)</f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64"/>
      <c r="AT10" s="65">
        <f>SUM(AT11:AT14)</f>
        <v>0</v>
      </c>
      <c r="AU10" s="66">
        <f>SUM(AU11:AU14)</f>
        <v>0</v>
      </c>
      <c r="AV10" s="67">
        <v>0</v>
      </c>
      <c r="CU10" s="1"/>
      <c r="CV10" s="1"/>
      <c r="CW10" s="1"/>
      <c r="CX10" s="1"/>
    </row>
    <row r="11" spans="1:102" ht="12.75">
      <c r="A11" s="52" t="s">
        <v>8</v>
      </c>
      <c r="B11" s="52"/>
      <c r="C11" s="52"/>
      <c r="D11" s="52"/>
      <c r="E11" s="52"/>
      <c r="F11" s="52"/>
      <c r="G11" s="7" t="s">
        <v>9</v>
      </c>
      <c r="H11" s="9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7" t="s">
        <v>9</v>
      </c>
      <c r="P11" s="17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7" t="s">
        <v>9</v>
      </c>
      <c r="AT11" s="17">
        <v>0</v>
      </c>
      <c r="AU11" s="9">
        <v>0</v>
      </c>
      <c r="AV11" s="9">
        <v>0</v>
      </c>
      <c r="CU11" s="1"/>
      <c r="CV11" s="1"/>
      <c r="CW11" s="1"/>
      <c r="CX11" s="1"/>
    </row>
    <row r="12" spans="1:102" ht="12.75">
      <c r="A12" s="52" t="s">
        <v>10</v>
      </c>
      <c r="B12" s="52"/>
      <c r="C12" s="52"/>
      <c r="D12" s="52"/>
      <c r="E12" s="52"/>
      <c r="F12" s="52"/>
      <c r="G12" s="7" t="s">
        <v>9</v>
      </c>
      <c r="H12" s="9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 t="s">
        <v>9</v>
      </c>
      <c r="P12" s="17">
        <v>0</v>
      </c>
      <c r="Q12" s="9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7" t="s">
        <v>9</v>
      </c>
      <c r="AT12" s="17">
        <v>0</v>
      </c>
      <c r="AU12" s="9">
        <v>0</v>
      </c>
      <c r="AV12" s="18">
        <v>0</v>
      </c>
      <c r="CU12" s="1"/>
      <c r="CV12" s="1"/>
      <c r="CW12" s="1"/>
      <c r="CX12" s="1"/>
    </row>
    <row r="13" spans="1:102" ht="12.75">
      <c r="A13" s="52" t="s">
        <v>11</v>
      </c>
      <c r="B13" s="52"/>
      <c r="C13" s="52"/>
      <c r="D13" s="52"/>
      <c r="E13" s="52"/>
      <c r="F13" s="52"/>
      <c r="G13" s="7" t="s">
        <v>9</v>
      </c>
      <c r="H13" s="9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7" t="s">
        <v>9</v>
      </c>
      <c r="P13" s="17">
        <v>0</v>
      </c>
      <c r="Q13" s="9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7" t="s">
        <v>9</v>
      </c>
      <c r="AT13" s="17">
        <v>0</v>
      </c>
      <c r="AU13" s="9">
        <v>0</v>
      </c>
      <c r="AV13" s="18">
        <v>0</v>
      </c>
      <c r="CU13" s="1"/>
      <c r="CV13" s="1"/>
      <c r="CW13" s="1"/>
      <c r="CX13" s="1"/>
    </row>
    <row r="14" spans="1:102" ht="12.75">
      <c r="A14" s="52" t="s">
        <v>12</v>
      </c>
      <c r="B14" s="52"/>
      <c r="C14" s="52"/>
      <c r="D14" s="52"/>
      <c r="E14" s="52"/>
      <c r="F14" s="52"/>
      <c r="G14" s="7" t="s">
        <v>13</v>
      </c>
      <c r="H14" s="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7" t="s">
        <v>13</v>
      </c>
      <c r="P14" s="17">
        <v>0</v>
      </c>
      <c r="Q14" s="9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7" t="s">
        <v>13</v>
      </c>
      <c r="AT14" s="17">
        <v>0</v>
      </c>
      <c r="AU14" s="9">
        <v>0</v>
      </c>
      <c r="AV14" s="18">
        <v>0</v>
      </c>
      <c r="CU14" s="1"/>
      <c r="CV14" s="1"/>
      <c r="CW14" s="1"/>
      <c r="CX14" s="1"/>
    </row>
    <row r="15" spans="1:102" ht="23.25" customHeight="1">
      <c r="A15" s="53" t="s">
        <v>14</v>
      </c>
      <c r="B15" s="53"/>
      <c r="C15" s="53"/>
      <c r="D15" s="53"/>
      <c r="E15" s="53"/>
      <c r="F15" s="53"/>
      <c r="G15" s="8"/>
      <c r="H15" s="26">
        <f aca="true" t="shared" si="0" ref="H15:N15">SUM(H16:H23)</f>
        <v>8.770000000000001</v>
      </c>
      <c r="I15" s="15">
        <f t="shared" si="0"/>
        <v>54587.988000000005</v>
      </c>
      <c r="J15" s="15">
        <f t="shared" si="0"/>
        <v>53967.072</v>
      </c>
      <c r="K15" s="15">
        <f t="shared" si="0"/>
        <v>54061.788000000015</v>
      </c>
      <c r="L15" s="15">
        <f t="shared" si="0"/>
        <v>52967.292</v>
      </c>
      <c r="M15" s="15">
        <f t="shared" si="0"/>
        <v>55566.72</v>
      </c>
      <c r="N15" s="15">
        <f t="shared" si="0"/>
        <v>54388.03200000001</v>
      </c>
      <c r="O15" s="8"/>
      <c r="P15" s="15">
        <f>SUM(P16:P21)</f>
        <v>51.41294050776808</v>
      </c>
      <c r="Q15" s="26">
        <f aca="true" t="shared" si="1" ref="Q15:AD15">SUM(Q16:Q23)</f>
        <v>8.770000000000001</v>
      </c>
      <c r="R15" s="16">
        <f t="shared" si="1"/>
        <v>43064.208</v>
      </c>
      <c r="S15" s="16">
        <f t="shared" si="1"/>
        <v>53156.724</v>
      </c>
      <c r="T15" s="16">
        <f t="shared" si="1"/>
        <v>53872.356</v>
      </c>
      <c r="U15" s="16">
        <f t="shared" si="1"/>
        <v>54082.836</v>
      </c>
      <c r="V15" s="16">
        <f t="shared" si="1"/>
        <v>54514.32</v>
      </c>
      <c r="W15" s="16">
        <f t="shared" si="1"/>
        <v>21647.868</v>
      </c>
      <c r="X15" s="16">
        <f>SUM(X16:X23)</f>
        <v>75772.8</v>
      </c>
      <c r="Y15" s="16">
        <f>SUM(Y16:Y23)</f>
        <v>42569.58</v>
      </c>
      <c r="Z15" s="16">
        <f>SUM(Z16:Z23)</f>
        <v>42569.58</v>
      </c>
      <c r="AA15" s="16">
        <f>SUM(AA16:AA23)</f>
        <v>76088.52</v>
      </c>
      <c r="AB15" s="16">
        <f t="shared" si="1"/>
        <v>34076.712</v>
      </c>
      <c r="AC15" s="16">
        <f t="shared" si="1"/>
        <v>76414.76400000001</v>
      </c>
      <c r="AD15" s="16">
        <f t="shared" si="1"/>
        <v>52925.195999999996</v>
      </c>
      <c r="AE15" s="34">
        <f aca="true" t="shared" si="2" ref="AE15:AR15">SUM(AE16:AE23)</f>
        <v>53335.63200000001</v>
      </c>
      <c r="AF15" s="34">
        <f t="shared" si="2"/>
        <v>32329.728</v>
      </c>
      <c r="AG15" s="34">
        <f t="shared" si="2"/>
        <v>73162.848</v>
      </c>
      <c r="AH15" s="34">
        <f t="shared" si="2"/>
        <v>34834.44</v>
      </c>
      <c r="AI15" s="34">
        <f t="shared" si="2"/>
        <v>35076.492</v>
      </c>
      <c r="AJ15" s="34">
        <f t="shared" si="2"/>
        <v>36265.704000000005</v>
      </c>
      <c r="AK15" s="34">
        <f t="shared" si="2"/>
        <v>42338.052</v>
      </c>
      <c r="AL15" s="34">
        <f t="shared" si="2"/>
        <v>35739.504</v>
      </c>
      <c r="AM15" s="34">
        <f t="shared" si="2"/>
        <v>54461.700000000004</v>
      </c>
      <c r="AN15" s="34">
        <f t="shared" si="2"/>
        <v>75172.932</v>
      </c>
      <c r="AO15" s="34">
        <f t="shared" si="2"/>
        <v>76393.71600000001</v>
      </c>
      <c r="AP15" s="34">
        <f t="shared" si="2"/>
        <v>63154.52400000001</v>
      </c>
      <c r="AQ15" s="34">
        <f t="shared" si="2"/>
        <v>61586.44800000001</v>
      </c>
      <c r="AR15" s="34">
        <f t="shared" si="2"/>
        <v>35560.596</v>
      </c>
      <c r="AS15" s="8"/>
      <c r="AT15" s="15">
        <f>SUM(AT16:AT21)</f>
        <v>51.41294050776808</v>
      </c>
      <c r="AU15" s="26">
        <f>SUM(AU16:AU23)</f>
        <v>8.770000000000001</v>
      </c>
      <c r="AV15" s="16">
        <f>SUM(AV16:AV23)</f>
        <v>31940.340000000004</v>
      </c>
      <c r="CU15" s="1"/>
      <c r="CV15" s="1"/>
      <c r="CW15" s="1"/>
      <c r="CX15" s="1"/>
    </row>
    <row r="16" spans="1:102" ht="12.75">
      <c r="A16" s="52" t="s">
        <v>15</v>
      </c>
      <c r="B16" s="52"/>
      <c r="C16" s="52"/>
      <c r="D16" s="52"/>
      <c r="E16" s="52"/>
      <c r="F16" s="52"/>
      <c r="G16" s="7" t="s">
        <v>46</v>
      </c>
      <c r="H16" s="9">
        <v>0.21</v>
      </c>
      <c r="I16" s="18">
        <f aca="true" t="shared" si="3" ref="I16:N16">$H$16*I39*$B$45</f>
        <v>1307.124</v>
      </c>
      <c r="J16" s="18">
        <f t="shared" si="3"/>
        <v>1292.2559999999999</v>
      </c>
      <c r="K16" s="18">
        <f t="shared" si="3"/>
        <v>1294.5240000000001</v>
      </c>
      <c r="L16" s="18">
        <f t="shared" si="3"/>
        <v>1268.316</v>
      </c>
      <c r="M16" s="18">
        <f t="shared" si="3"/>
        <v>1330.56</v>
      </c>
      <c r="N16" s="18">
        <f t="shared" si="3"/>
        <v>1302.3359999999998</v>
      </c>
      <c r="O16" s="7" t="s">
        <v>46</v>
      </c>
      <c r="P16" s="17">
        <v>0.7598226127320953</v>
      </c>
      <c r="Q16" s="9">
        <v>0.21</v>
      </c>
      <c r="R16" s="18">
        <f aca="true" t="shared" si="4" ref="R16:AR16">$Q$16*R39*$B$45</f>
        <v>1031.1839999999997</v>
      </c>
      <c r="S16" s="18">
        <f t="shared" si="4"/>
        <v>1272.8519999999999</v>
      </c>
      <c r="T16" s="18">
        <f t="shared" si="4"/>
        <v>1289.9879999999998</v>
      </c>
      <c r="U16" s="18">
        <f t="shared" si="4"/>
        <v>1295.028</v>
      </c>
      <c r="V16" s="18">
        <f t="shared" si="4"/>
        <v>1305.3600000000001</v>
      </c>
      <c r="W16" s="18">
        <f t="shared" si="4"/>
        <v>518.3639999999999</v>
      </c>
      <c r="X16" s="18">
        <f t="shared" si="4"/>
        <v>1814.3999999999999</v>
      </c>
      <c r="Y16" s="18">
        <f t="shared" si="4"/>
        <v>1019.3399999999999</v>
      </c>
      <c r="Z16" s="18">
        <f t="shared" si="4"/>
        <v>1019.3399999999999</v>
      </c>
      <c r="AA16" s="18">
        <f t="shared" si="4"/>
        <v>1821.9599999999998</v>
      </c>
      <c r="AB16" s="18">
        <f t="shared" si="4"/>
        <v>815.9760000000001</v>
      </c>
      <c r="AC16" s="18">
        <f t="shared" si="4"/>
        <v>1829.772</v>
      </c>
      <c r="AD16" s="18">
        <f t="shared" si="4"/>
        <v>1267.308</v>
      </c>
      <c r="AE16" s="35">
        <f t="shared" si="4"/>
        <v>1277.136</v>
      </c>
      <c r="AF16" s="35">
        <f t="shared" si="4"/>
        <v>774.144</v>
      </c>
      <c r="AG16" s="35">
        <f t="shared" si="4"/>
        <v>1751.904</v>
      </c>
      <c r="AH16" s="35">
        <f t="shared" si="4"/>
        <v>834.1199999999999</v>
      </c>
      <c r="AI16" s="35">
        <f t="shared" si="4"/>
        <v>839.9159999999999</v>
      </c>
      <c r="AJ16" s="35">
        <f t="shared" si="4"/>
        <v>868.392</v>
      </c>
      <c r="AK16" s="35">
        <f t="shared" si="4"/>
        <v>1013.796</v>
      </c>
      <c r="AL16" s="35">
        <f t="shared" si="4"/>
        <v>855.792</v>
      </c>
      <c r="AM16" s="35">
        <f t="shared" si="4"/>
        <v>1304.1</v>
      </c>
      <c r="AN16" s="35">
        <f t="shared" si="4"/>
        <v>1800.0359999999998</v>
      </c>
      <c r="AO16" s="35">
        <f t="shared" si="4"/>
        <v>1829.268</v>
      </c>
      <c r="AP16" s="35">
        <f t="shared" si="4"/>
        <v>1512.252</v>
      </c>
      <c r="AQ16" s="35">
        <f t="shared" si="4"/>
        <v>1474.7040000000002</v>
      </c>
      <c r="AR16" s="35">
        <f t="shared" si="4"/>
        <v>851.5079999999998</v>
      </c>
      <c r="AS16" s="7" t="s">
        <v>46</v>
      </c>
      <c r="AT16" s="17">
        <v>0.7598226127320953</v>
      </c>
      <c r="AU16" s="9">
        <v>0.21</v>
      </c>
      <c r="AV16" s="18">
        <f>$Q$16*AV39*$B$45</f>
        <v>764.8199999999999</v>
      </c>
      <c r="CU16" s="1"/>
      <c r="CV16" s="1"/>
      <c r="CW16" s="1"/>
      <c r="CX16" s="1"/>
    </row>
    <row r="17" spans="1:102" ht="12.75">
      <c r="A17" s="52" t="s">
        <v>16</v>
      </c>
      <c r="B17" s="52"/>
      <c r="C17" s="52"/>
      <c r="D17" s="52"/>
      <c r="E17" s="52"/>
      <c r="F17" s="52"/>
      <c r="G17" s="7" t="s">
        <v>46</v>
      </c>
      <c r="H17" s="9">
        <v>0.56</v>
      </c>
      <c r="I17" s="18">
        <f aca="true" t="shared" si="5" ref="I17:N17">$H$17*I39*$B$45</f>
        <v>3485.6640000000007</v>
      </c>
      <c r="J17" s="18">
        <f t="shared" si="5"/>
        <v>3446.016</v>
      </c>
      <c r="K17" s="18">
        <f t="shared" si="5"/>
        <v>3452.0640000000003</v>
      </c>
      <c r="L17" s="18">
        <f t="shared" si="5"/>
        <v>3382.1760000000004</v>
      </c>
      <c r="M17" s="18">
        <f t="shared" si="5"/>
        <v>3548.16</v>
      </c>
      <c r="N17" s="18">
        <f t="shared" si="5"/>
        <v>3472.896</v>
      </c>
      <c r="O17" s="7" t="s">
        <v>46</v>
      </c>
      <c r="P17" s="17">
        <v>6.63867871352785</v>
      </c>
      <c r="Q17" s="9">
        <v>0.56</v>
      </c>
      <c r="R17" s="18">
        <f aca="true" t="shared" si="6" ref="R17:AR17">$Q$17*R39*$B$45</f>
        <v>2749.824</v>
      </c>
      <c r="S17" s="18">
        <f t="shared" si="6"/>
        <v>3394.272000000001</v>
      </c>
      <c r="T17" s="18">
        <f t="shared" si="6"/>
        <v>3439.968</v>
      </c>
      <c r="U17" s="18">
        <f t="shared" si="6"/>
        <v>3453.408</v>
      </c>
      <c r="V17" s="18">
        <f t="shared" si="6"/>
        <v>3480.9600000000005</v>
      </c>
      <c r="W17" s="18">
        <f t="shared" si="6"/>
        <v>1382.304</v>
      </c>
      <c r="X17" s="18">
        <f t="shared" si="6"/>
        <v>4838.400000000001</v>
      </c>
      <c r="Y17" s="18">
        <f t="shared" si="6"/>
        <v>2718.2400000000002</v>
      </c>
      <c r="Z17" s="18">
        <f t="shared" si="6"/>
        <v>2718.2400000000002</v>
      </c>
      <c r="AA17" s="18">
        <f t="shared" si="6"/>
        <v>4858.56</v>
      </c>
      <c r="AB17" s="18">
        <f t="shared" si="6"/>
        <v>2175.9360000000006</v>
      </c>
      <c r="AC17" s="18">
        <f t="shared" si="6"/>
        <v>4879.392000000001</v>
      </c>
      <c r="AD17" s="18">
        <f t="shared" si="6"/>
        <v>3379.4880000000003</v>
      </c>
      <c r="AE17" s="35">
        <f t="shared" si="6"/>
        <v>3405.696000000001</v>
      </c>
      <c r="AF17" s="35">
        <f t="shared" si="6"/>
        <v>2064.384</v>
      </c>
      <c r="AG17" s="35">
        <f t="shared" si="6"/>
        <v>4671.744000000001</v>
      </c>
      <c r="AH17" s="35">
        <f t="shared" si="6"/>
        <v>2224.32</v>
      </c>
      <c r="AI17" s="35">
        <f t="shared" si="6"/>
        <v>2239.7760000000003</v>
      </c>
      <c r="AJ17" s="35">
        <f t="shared" si="6"/>
        <v>2315.7120000000004</v>
      </c>
      <c r="AK17" s="35">
        <f t="shared" si="6"/>
        <v>2703.4560000000006</v>
      </c>
      <c r="AL17" s="35">
        <f t="shared" si="6"/>
        <v>2282.1120000000005</v>
      </c>
      <c r="AM17" s="35">
        <f t="shared" si="6"/>
        <v>3477.6000000000004</v>
      </c>
      <c r="AN17" s="35">
        <f t="shared" si="6"/>
        <v>4800.0960000000005</v>
      </c>
      <c r="AO17" s="35">
        <f t="shared" si="6"/>
        <v>4878.048000000001</v>
      </c>
      <c r="AP17" s="35">
        <f t="shared" si="6"/>
        <v>4032.6720000000005</v>
      </c>
      <c r="AQ17" s="35">
        <f t="shared" si="6"/>
        <v>3932.544000000001</v>
      </c>
      <c r="AR17" s="35">
        <f t="shared" si="6"/>
        <v>2270.688</v>
      </c>
      <c r="AS17" s="7" t="s">
        <v>46</v>
      </c>
      <c r="AT17" s="17">
        <v>6.63867871352785</v>
      </c>
      <c r="AU17" s="9">
        <v>0.56</v>
      </c>
      <c r="AV17" s="18">
        <f>$Q$17*AV39*$B$45</f>
        <v>2039.52</v>
      </c>
      <c r="CU17" s="1"/>
      <c r="CV17" s="1"/>
      <c r="CW17" s="1"/>
      <c r="CX17" s="1"/>
    </row>
    <row r="18" spans="1:102" ht="12.75">
      <c r="A18" s="52" t="s">
        <v>17</v>
      </c>
      <c r="B18" s="52"/>
      <c r="C18" s="52"/>
      <c r="D18" s="52"/>
      <c r="E18" s="52"/>
      <c r="F18" s="52"/>
      <c r="G18" s="7" t="s">
        <v>46</v>
      </c>
      <c r="H18" s="9">
        <v>0.56</v>
      </c>
      <c r="I18" s="18">
        <f aca="true" t="shared" si="7" ref="I18:N18">$H$18*I39*$B$45</f>
        <v>3485.6640000000007</v>
      </c>
      <c r="J18" s="18">
        <f t="shared" si="7"/>
        <v>3446.016</v>
      </c>
      <c r="K18" s="18">
        <f t="shared" si="7"/>
        <v>3452.0640000000003</v>
      </c>
      <c r="L18" s="18">
        <f t="shared" si="7"/>
        <v>3382.1760000000004</v>
      </c>
      <c r="M18" s="18">
        <f t="shared" si="7"/>
        <v>3548.16</v>
      </c>
      <c r="N18" s="18">
        <f t="shared" si="7"/>
        <v>3472.896</v>
      </c>
      <c r="O18" s="7" t="s">
        <v>46</v>
      </c>
      <c r="P18" s="17">
        <v>23.528449933686996</v>
      </c>
      <c r="Q18" s="9">
        <v>0.56</v>
      </c>
      <c r="R18" s="18">
        <f aca="true" t="shared" si="8" ref="R18:AR18">$Q$18*R39*$B$45</f>
        <v>2749.824</v>
      </c>
      <c r="S18" s="18">
        <f t="shared" si="8"/>
        <v>3394.272000000001</v>
      </c>
      <c r="T18" s="18">
        <f t="shared" si="8"/>
        <v>3439.968</v>
      </c>
      <c r="U18" s="18">
        <f t="shared" si="8"/>
        <v>3453.408</v>
      </c>
      <c r="V18" s="18">
        <f t="shared" si="8"/>
        <v>3480.9600000000005</v>
      </c>
      <c r="W18" s="18">
        <f t="shared" si="8"/>
        <v>1382.304</v>
      </c>
      <c r="X18" s="18">
        <f t="shared" si="8"/>
        <v>4838.400000000001</v>
      </c>
      <c r="Y18" s="18">
        <f t="shared" si="8"/>
        <v>2718.2400000000002</v>
      </c>
      <c r="Z18" s="18">
        <f t="shared" si="8"/>
        <v>2718.2400000000002</v>
      </c>
      <c r="AA18" s="18">
        <f t="shared" si="8"/>
        <v>4858.56</v>
      </c>
      <c r="AB18" s="18">
        <f t="shared" si="8"/>
        <v>2175.9360000000006</v>
      </c>
      <c r="AC18" s="18">
        <f t="shared" si="8"/>
        <v>4879.392000000001</v>
      </c>
      <c r="AD18" s="18">
        <f t="shared" si="8"/>
        <v>3379.4880000000003</v>
      </c>
      <c r="AE18" s="35">
        <f t="shared" si="8"/>
        <v>3405.696000000001</v>
      </c>
      <c r="AF18" s="35">
        <f t="shared" si="8"/>
        <v>2064.384</v>
      </c>
      <c r="AG18" s="35">
        <f t="shared" si="8"/>
        <v>4671.744000000001</v>
      </c>
      <c r="AH18" s="35">
        <f t="shared" si="8"/>
        <v>2224.32</v>
      </c>
      <c r="AI18" s="35">
        <f t="shared" si="8"/>
        <v>2239.7760000000003</v>
      </c>
      <c r="AJ18" s="35">
        <f t="shared" si="8"/>
        <v>2315.7120000000004</v>
      </c>
      <c r="AK18" s="35">
        <f t="shared" si="8"/>
        <v>2703.4560000000006</v>
      </c>
      <c r="AL18" s="35">
        <f t="shared" si="8"/>
        <v>2282.1120000000005</v>
      </c>
      <c r="AM18" s="35">
        <f t="shared" si="8"/>
        <v>3477.6000000000004</v>
      </c>
      <c r="AN18" s="35">
        <f t="shared" si="8"/>
        <v>4800.0960000000005</v>
      </c>
      <c r="AO18" s="35">
        <f t="shared" si="8"/>
        <v>4878.048000000001</v>
      </c>
      <c r="AP18" s="35">
        <f t="shared" si="8"/>
        <v>4032.6720000000005</v>
      </c>
      <c r="AQ18" s="35">
        <f t="shared" si="8"/>
        <v>3932.544000000001</v>
      </c>
      <c r="AR18" s="35">
        <f t="shared" si="8"/>
        <v>2270.688</v>
      </c>
      <c r="AS18" s="7" t="s">
        <v>46</v>
      </c>
      <c r="AT18" s="17">
        <v>23.528449933686996</v>
      </c>
      <c r="AU18" s="9">
        <v>0.56</v>
      </c>
      <c r="AV18" s="18">
        <f>$Q$18*AV39*$B$45</f>
        <v>2039.52</v>
      </c>
      <c r="CU18" s="1"/>
      <c r="CV18" s="1"/>
      <c r="CW18" s="1"/>
      <c r="CX18" s="1"/>
    </row>
    <row r="19" spans="1:102" ht="12.75">
      <c r="A19" s="52" t="s">
        <v>18</v>
      </c>
      <c r="B19" s="52"/>
      <c r="C19" s="52"/>
      <c r="D19" s="52"/>
      <c r="E19" s="52"/>
      <c r="F19" s="52"/>
      <c r="G19" s="7" t="s">
        <v>46</v>
      </c>
      <c r="H19" s="9">
        <v>0.27</v>
      </c>
      <c r="I19" s="18">
        <f aca="true" t="shared" si="9" ref="I19:N19">$H$19*I39*$B$45</f>
        <v>1680.5880000000004</v>
      </c>
      <c r="J19" s="18">
        <f t="shared" si="9"/>
        <v>1661.4719999999998</v>
      </c>
      <c r="K19" s="18">
        <f t="shared" si="9"/>
        <v>1664.3880000000001</v>
      </c>
      <c r="L19" s="18">
        <f t="shared" si="9"/>
        <v>1630.6920000000002</v>
      </c>
      <c r="M19" s="18">
        <f t="shared" si="9"/>
        <v>1710.72</v>
      </c>
      <c r="N19" s="18">
        <f t="shared" si="9"/>
        <v>1674.432</v>
      </c>
      <c r="O19" s="7" t="s">
        <v>46</v>
      </c>
      <c r="P19" s="17">
        <v>0.40813328912466834</v>
      </c>
      <c r="Q19" s="9">
        <v>0.27</v>
      </c>
      <c r="R19" s="18">
        <f aca="true" t="shared" si="10" ref="R19:AR19">$Q$19*R39*$B$45</f>
        <v>1325.808</v>
      </c>
      <c r="S19" s="18">
        <f t="shared" si="10"/>
        <v>1636.5240000000001</v>
      </c>
      <c r="T19" s="18">
        <f t="shared" si="10"/>
        <v>1658.556</v>
      </c>
      <c r="U19" s="18">
        <f t="shared" si="10"/>
        <v>1665.036</v>
      </c>
      <c r="V19" s="18">
        <f t="shared" si="10"/>
        <v>1678.3200000000002</v>
      </c>
      <c r="W19" s="18">
        <f t="shared" si="10"/>
        <v>666.4680000000001</v>
      </c>
      <c r="X19" s="18">
        <f t="shared" si="10"/>
        <v>2332.8</v>
      </c>
      <c r="Y19" s="18">
        <f t="shared" si="10"/>
        <v>1310.58</v>
      </c>
      <c r="Z19" s="18">
        <f t="shared" si="10"/>
        <v>1310.58</v>
      </c>
      <c r="AA19" s="18">
        <f t="shared" si="10"/>
        <v>2342.52</v>
      </c>
      <c r="AB19" s="18">
        <f t="shared" si="10"/>
        <v>1049.112</v>
      </c>
      <c r="AC19" s="18">
        <f t="shared" si="10"/>
        <v>2352.5640000000003</v>
      </c>
      <c r="AD19" s="18">
        <f t="shared" si="10"/>
        <v>1629.3960000000002</v>
      </c>
      <c r="AE19" s="35">
        <f t="shared" si="10"/>
        <v>1642.0320000000002</v>
      </c>
      <c r="AF19" s="35">
        <f t="shared" si="10"/>
        <v>995.328</v>
      </c>
      <c r="AG19" s="35">
        <f t="shared" si="10"/>
        <v>2252.4480000000003</v>
      </c>
      <c r="AH19" s="35">
        <f t="shared" si="10"/>
        <v>1072.44</v>
      </c>
      <c r="AI19" s="35">
        <f t="shared" si="10"/>
        <v>1079.8920000000003</v>
      </c>
      <c r="AJ19" s="35">
        <f t="shared" si="10"/>
        <v>1116.5040000000001</v>
      </c>
      <c r="AK19" s="35">
        <f t="shared" si="10"/>
        <v>1303.4520000000002</v>
      </c>
      <c r="AL19" s="35">
        <f t="shared" si="10"/>
        <v>1100.304</v>
      </c>
      <c r="AM19" s="35">
        <f t="shared" si="10"/>
        <v>1676.7000000000003</v>
      </c>
      <c r="AN19" s="35">
        <f t="shared" si="10"/>
        <v>2314.332</v>
      </c>
      <c r="AO19" s="35">
        <f t="shared" si="10"/>
        <v>2351.916</v>
      </c>
      <c r="AP19" s="35">
        <f t="shared" si="10"/>
        <v>1944.324</v>
      </c>
      <c r="AQ19" s="35">
        <f t="shared" si="10"/>
        <v>1896.0480000000002</v>
      </c>
      <c r="AR19" s="35">
        <f t="shared" si="10"/>
        <v>1094.796</v>
      </c>
      <c r="AS19" s="7" t="s">
        <v>46</v>
      </c>
      <c r="AT19" s="17">
        <v>0.40813328912466834</v>
      </c>
      <c r="AU19" s="9">
        <v>0.27</v>
      </c>
      <c r="AV19" s="18">
        <f>$Q$19*AV39*$B$45</f>
        <v>983.3400000000001</v>
      </c>
      <c r="CU19" s="1"/>
      <c r="CV19" s="1"/>
      <c r="CW19" s="1"/>
      <c r="CX19" s="1"/>
    </row>
    <row r="20" spans="1:102" ht="49.5" customHeight="1">
      <c r="A20" s="52" t="s">
        <v>28</v>
      </c>
      <c r="B20" s="52"/>
      <c r="C20" s="52"/>
      <c r="D20" s="52"/>
      <c r="E20" s="52"/>
      <c r="F20" s="52"/>
      <c r="G20" s="10" t="s">
        <v>19</v>
      </c>
      <c r="H20" s="9">
        <v>0.66</v>
      </c>
      <c r="I20" s="18">
        <f aca="true" t="shared" si="11" ref="I20:N20">$H$20*I39*$B$45</f>
        <v>4108.104</v>
      </c>
      <c r="J20" s="18">
        <f t="shared" si="11"/>
        <v>4061.3759999999997</v>
      </c>
      <c r="K20" s="18">
        <f t="shared" si="11"/>
        <v>4068.5040000000004</v>
      </c>
      <c r="L20" s="18">
        <f t="shared" si="11"/>
        <v>3986.136</v>
      </c>
      <c r="M20" s="18">
        <f t="shared" si="11"/>
        <v>4181.76</v>
      </c>
      <c r="N20" s="18">
        <f t="shared" si="11"/>
        <v>4093.0559999999996</v>
      </c>
      <c r="O20" s="10" t="s">
        <v>19</v>
      </c>
      <c r="P20" s="17">
        <v>12.083350464190978</v>
      </c>
      <c r="Q20" s="9">
        <v>0.66</v>
      </c>
      <c r="R20" s="18">
        <f aca="true" t="shared" si="12" ref="R20:AR20">$Q$20*R39*$B$45</f>
        <v>3240.864</v>
      </c>
      <c r="S20" s="18">
        <f t="shared" si="12"/>
        <v>4000.3920000000007</v>
      </c>
      <c r="T20" s="18">
        <f t="shared" si="12"/>
        <v>4054.2479999999996</v>
      </c>
      <c r="U20" s="18">
        <f t="shared" si="12"/>
        <v>4070.0879999999997</v>
      </c>
      <c r="V20" s="18">
        <f t="shared" si="12"/>
        <v>4102.5599999999995</v>
      </c>
      <c r="W20" s="18">
        <f t="shared" si="12"/>
        <v>1629.144</v>
      </c>
      <c r="X20" s="18">
        <f t="shared" si="12"/>
        <v>5702.400000000001</v>
      </c>
      <c r="Y20" s="18">
        <f t="shared" si="12"/>
        <v>3203.6400000000003</v>
      </c>
      <c r="Z20" s="18">
        <f t="shared" si="12"/>
        <v>3203.6400000000003</v>
      </c>
      <c r="AA20" s="18">
        <f t="shared" si="12"/>
        <v>5726.16</v>
      </c>
      <c r="AB20" s="18">
        <f t="shared" si="12"/>
        <v>2564.496</v>
      </c>
      <c r="AC20" s="18">
        <f t="shared" si="12"/>
        <v>5750.712</v>
      </c>
      <c r="AD20" s="18">
        <f t="shared" si="12"/>
        <v>3982.968</v>
      </c>
      <c r="AE20" s="35">
        <f t="shared" si="12"/>
        <v>4013.8559999999998</v>
      </c>
      <c r="AF20" s="35">
        <f t="shared" si="12"/>
        <v>2433.0240000000003</v>
      </c>
      <c r="AG20" s="35">
        <f t="shared" si="12"/>
        <v>5505.984</v>
      </c>
      <c r="AH20" s="35">
        <f t="shared" si="12"/>
        <v>2621.52</v>
      </c>
      <c r="AI20" s="35">
        <f t="shared" si="12"/>
        <v>2639.736</v>
      </c>
      <c r="AJ20" s="35">
        <f t="shared" si="12"/>
        <v>2729.2320000000004</v>
      </c>
      <c r="AK20" s="35">
        <f t="shared" si="12"/>
        <v>3186.2160000000003</v>
      </c>
      <c r="AL20" s="35">
        <f t="shared" si="12"/>
        <v>2689.6320000000005</v>
      </c>
      <c r="AM20" s="35">
        <f t="shared" si="12"/>
        <v>4098.6</v>
      </c>
      <c r="AN20" s="35">
        <f t="shared" si="12"/>
        <v>5657.255999999999</v>
      </c>
      <c r="AO20" s="35">
        <f t="shared" si="12"/>
        <v>5749.128</v>
      </c>
      <c r="AP20" s="35">
        <f t="shared" si="12"/>
        <v>4752.792</v>
      </c>
      <c r="AQ20" s="35">
        <f t="shared" si="12"/>
        <v>4634.784000000001</v>
      </c>
      <c r="AR20" s="35">
        <f t="shared" si="12"/>
        <v>2676.1679999999997</v>
      </c>
      <c r="AS20" s="10" t="s">
        <v>19</v>
      </c>
      <c r="AT20" s="17">
        <v>12.083350464190978</v>
      </c>
      <c r="AU20" s="9">
        <v>0.66</v>
      </c>
      <c r="AV20" s="18">
        <f>$Q$20*AV39*$B$45</f>
        <v>2403.7200000000003</v>
      </c>
      <c r="CU20" s="1"/>
      <c r="CV20" s="1"/>
      <c r="CW20" s="1"/>
      <c r="CX20" s="1"/>
    </row>
    <row r="21" spans="1:102" ht="12.75">
      <c r="A21" s="52" t="s">
        <v>29</v>
      </c>
      <c r="B21" s="52"/>
      <c r="C21" s="52"/>
      <c r="D21" s="52"/>
      <c r="E21" s="52"/>
      <c r="F21" s="52"/>
      <c r="G21" s="7" t="s">
        <v>47</v>
      </c>
      <c r="H21" s="9">
        <v>0.23</v>
      </c>
      <c r="I21" s="18">
        <f aca="true" t="shared" si="13" ref="I21:N21">$H$21*I39*$B$45</f>
        <v>1431.612</v>
      </c>
      <c r="J21" s="18">
        <f t="shared" si="13"/>
        <v>1415.328</v>
      </c>
      <c r="K21" s="18">
        <f t="shared" si="13"/>
        <v>1417.8120000000001</v>
      </c>
      <c r="L21" s="18">
        <f t="shared" si="13"/>
        <v>1389.1080000000002</v>
      </c>
      <c r="M21" s="18">
        <f t="shared" si="13"/>
        <v>1457.2800000000002</v>
      </c>
      <c r="N21" s="18">
        <f t="shared" si="13"/>
        <v>1426.368</v>
      </c>
      <c r="O21" s="7" t="s">
        <v>47</v>
      </c>
      <c r="P21" s="17">
        <v>7.994505494505494</v>
      </c>
      <c r="Q21" s="9">
        <v>0.23</v>
      </c>
      <c r="R21" s="18">
        <f aca="true" t="shared" si="14" ref="R21:AR21">$Q$21*R39*$B$45</f>
        <v>1129.392</v>
      </c>
      <c r="S21" s="18">
        <f t="shared" si="14"/>
        <v>1394.0760000000002</v>
      </c>
      <c r="T21" s="18">
        <f t="shared" si="14"/>
        <v>1412.844</v>
      </c>
      <c r="U21" s="18">
        <f t="shared" si="14"/>
        <v>1418.364</v>
      </c>
      <c r="V21" s="18">
        <f t="shared" si="14"/>
        <v>1429.68</v>
      </c>
      <c r="W21" s="18">
        <f t="shared" si="14"/>
        <v>567.732</v>
      </c>
      <c r="X21" s="18">
        <f t="shared" si="14"/>
        <v>1987.1999999999998</v>
      </c>
      <c r="Y21" s="18">
        <f t="shared" si="14"/>
        <v>1116.42</v>
      </c>
      <c r="Z21" s="18">
        <f t="shared" si="14"/>
        <v>1116.42</v>
      </c>
      <c r="AA21" s="18">
        <f t="shared" si="14"/>
        <v>1995.4800000000002</v>
      </c>
      <c r="AB21" s="18">
        <f t="shared" si="14"/>
        <v>893.6880000000001</v>
      </c>
      <c r="AC21" s="18">
        <f t="shared" si="14"/>
        <v>2004.036</v>
      </c>
      <c r="AD21" s="18">
        <f t="shared" si="14"/>
        <v>1388.004</v>
      </c>
      <c r="AE21" s="35">
        <f t="shared" si="14"/>
        <v>1398.768</v>
      </c>
      <c r="AF21" s="35">
        <f t="shared" si="14"/>
        <v>847.8720000000001</v>
      </c>
      <c r="AG21" s="35">
        <f t="shared" si="14"/>
        <v>1918.7520000000002</v>
      </c>
      <c r="AH21" s="35">
        <f t="shared" si="14"/>
        <v>913.5600000000002</v>
      </c>
      <c r="AI21" s="35">
        <f t="shared" si="14"/>
        <v>919.9080000000001</v>
      </c>
      <c r="AJ21" s="35">
        <f t="shared" si="14"/>
        <v>951.0960000000001</v>
      </c>
      <c r="AK21" s="35">
        <f t="shared" si="14"/>
        <v>1110.3480000000002</v>
      </c>
      <c r="AL21" s="35">
        <f t="shared" si="14"/>
        <v>937.296</v>
      </c>
      <c r="AM21" s="35">
        <f t="shared" si="14"/>
        <v>1428.3000000000002</v>
      </c>
      <c r="AN21" s="35">
        <f t="shared" si="14"/>
        <v>1971.4679999999998</v>
      </c>
      <c r="AO21" s="35">
        <f t="shared" si="14"/>
        <v>2003.484</v>
      </c>
      <c r="AP21" s="35">
        <f t="shared" si="14"/>
        <v>1656.2760000000003</v>
      </c>
      <c r="AQ21" s="35">
        <f t="shared" si="14"/>
        <v>1615.152</v>
      </c>
      <c r="AR21" s="35">
        <f t="shared" si="14"/>
        <v>932.604</v>
      </c>
      <c r="AS21" s="7" t="s">
        <v>47</v>
      </c>
      <c r="AT21" s="17">
        <v>7.994505494505494</v>
      </c>
      <c r="AU21" s="9">
        <v>0.23</v>
      </c>
      <c r="AV21" s="18">
        <f>$Q$21*AV39*$B$45</f>
        <v>837.6600000000001</v>
      </c>
      <c r="CU21" s="1"/>
      <c r="CV21" s="1"/>
      <c r="CW21" s="1"/>
      <c r="CX21" s="1"/>
    </row>
    <row r="22" spans="1:102" ht="12.75">
      <c r="A22" s="52" t="s">
        <v>30</v>
      </c>
      <c r="B22" s="52"/>
      <c r="C22" s="52"/>
      <c r="D22" s="52"/>
      <c r="E22" s="52"/>
      <c r="F22" s="52"/>
      <c r="G22" s="7" t="s">
        <v>52</v>
      </c>
      <c r="H22" s="9">
        <v>2.97</v>
      </c>
      <c r="I22" s="18">
        <f aca="true" t="shared" si="15" ref="I22:N22">$H$22*I39*$B$45</f>
        <v>18486.468</v>
      </c>
      <c r="J22" s="18">
        <f t="shared" si="15"/>
        <v>18276.192000000003</v>
      </c>
      <c r="K22" s="18">
        <f t="shared" si="15"/>
        <v>18308.268000000004</v>
      </c>
      <c r="L22" s="18">
        <f t="shared" si="15"/>
        <v>17937.612</v>
      </c>
      <c r="M22" s="18">
        <f t="shared" si="15"/>
        <v>18817.920000000002</v>
      </c>
      <c r="N22" s="18">
        <f t="shared" si="15"/>
        <v>18418.752</v>
      </c>
      <c r="O22" s="7" t="s">
        <v>52</v>
      </c>
      <c r="P22" s="17">
        <v>7.994505494505494</v>
      </c>
      <c r="Q22" s="9">
        <v>2.97</v>
      </c>
      <c r="R22" s="18">
        <f aca="true" t="shared" si="16" ref="R22:AR22">$Q$22*R39*$B$45</f>
        <v>14583.888</v>
      </c>
      <c r="S22" s="18">
        <f t="shared" si="16"/>
        <v>18001.764000000003</v>
      </c>
      <c r="T22" s="18">
        <f t="shared" si="16"/>
        <v>18244.116</v>
      </c>
      <c r="U22" s="18">
        <f t="shared" si="16"/>
        <v>18315.396</v>
      </c>
      <c r="V22" s="18">
        <f t="shared" si="16"/>
        <v>18461.52</v>
      </c>
      <c r="W22" s="18">
        <f t="shared" si="16"/>
        <v>7331.147999999999</v>
      </c>
      <c r="X22" s="18">
        <f t="shared" si="16"/>
        <v>25660.800000000003</v>
      </c>
      <c r="Y22" s="18">
        <f t="shared" si="16"/>
        <v>14416.380000000001</v>
      </c>
      <c r="Z22" s="18">
        <f t="shared" si="16"/>
        <v>14416.380000000001</v>
      </c>
      <c r="AA22" s="18">
        <f t="shared" si="16"/>
        <v>25767.72</v>
      </c>
      <c r="AB22" s="18">
        <f t="shared" si="16"/>
        <v>11540.232000000002</v>
      </c>
      <c r="AC22" s="18">
        <f t="shared" si="16"/>
        <v>25878.204000000005</v>
      </c>
      <c r="AD22" s="18">
        <f t="shared" si="16"/>
        <v>17923.356</v>
      </c>
      <c r="AE22" s="35">
        <f t="shared" si="16"/>
        <v>18062.352000000003</v>
      </c>
      <c r="AF22" s="35">
        <f t="shared" si="16"/>
        <v>10948.608</v>
      </c>
      <c r="AG22" s="35">
        <f t="shared" si="16"/>
        <v>24776.928</v>
      </c>
      <c r="AH22" s="35">
        <f t="shared" si="16"/>
        <v>11796.84</v>
      </c>
      <c r="AI22" s="35">
        <f t="shared" si="16"/>
        <v>11878.812000000002</v>
      </c>
      <c r="AJ22" s="35">
        <f t="shared" si="16"/>
        <v>12281.544000000002</v>
      </c>
      <c r="AK22" s="35">
        <f t="shared" si="16"/>
        <v>14337.972000000002</v>
      </c>
      <c r="AL22" s="35">
        <f t="shared" si="16"/>
        <v>12103.344000000001</v>
      </c>
      <c r="AM22" s="35">
        <f t="shared" si="16"/>
        <v>18443.7</v>
      </c>
      <c r="AN22" s="35">
        <f t="shared" si="16"/>
        <v>25457.652000000002</v>
      </c>
      <c r="AO22" s="35">
        <f t="shared" si="16"/>
        <v>25871.076</v>
      </c>
      <c r="AP22" s="35">
        <f t="shared" si="16"/>
        <v>21387.564000000002</v>
      </c>
      <c r="AQ22" s="35">
        <f t="shared" si="16"/>
        <v>20856.528000000006</v>
      </c>
      <c r="AR22" s="35">
        <f t="shared" si="16"/>
        <v>12042.756</v>
      </c>
      <c r="AS22" s="7" t="s">
        <v>52</v>
      </c>
      <c r="AT22" s="17">
        <v>7.994505494505494</v>
      </c>
      <c r="AU22" s="9">
        <v>2.97</v>
      </c>
      <c r="AV22" s="18">
        <f>$Q$22*AV39*$B$45</f>
        <v>10816.740000000002</v>
      </c>
      <c r="CU22" s="1"/>
      <c r="CV22" s="1"/>
      <c r="CW22" s="1"/>
      <c r="CX22" s="1"/>
    </row>
    <row r="23" spans="1:102" ht="12.75">
      <c r="A23" s="52" t="s">
        <v>31</v>
      </c>
      <c r="B23" s="52"/>
      <c r="C23" s="52"/>
      <c r="D23" s="52"/>
      <c r="E23" s="52"/>
      <c r="F23" s="52"/>
      <c r="G23" s="7" t="s">
        <v>53</v>
      </c>
      <c r="H23" s="9">
        <v>3.31</v>
      </c>
      <c r="I23" s="18">
        <f aca="true" t="shared" si="17" ref="I23:N23">$H$23*I39*$B$45</f>
        <v>20602.764000000003</v>
      </c>
      <c r="J23" s="18">
        <f t="shared" si="17"/>
        <v>20368.415999999997</v>
      </c>
      <c r="K23" s="18">
        <f t="shared" si="17"/>
        <v>20404.164000000004</v>
      </c>
      <c r="L23" s="18">
        <f t="shared" si="17"/>
        <v>19991.076</v>
      </c>
      <c r="M23" s="18">
        <f t="shared" si="17"/>
        <v>20972.16</v>
      </c>
      <c r="N23" s="18">
        <f t="shared" si="17"/>
        <v>20527.296</v>
      </c>
      <c r="O23" s="7" t="s">
        <v>53</v>
      </c>
      <c r="P23" s="17">
        <v>7.994505494505494</v>
      </c>
      <c r="Q23" s="9">
        <v>3.31</v>
      </c>
      <c r="R23" s="18">
        <f aca="true" t="shared" si="18" ref="R23:AR23">$Q$23*R39*$B$45</f>
        <v>16253.423999999999</v>
      </c>
      <c r="S23" s="18">
        <f t="shared" si="18"/>
        <v>20062.572</v>
      </c>
      <c r="T23" s="18">
        <f t="shared" si="18"/>
        <v>20332.667999999998</v>
      </c>
      <c r="U23" s="18">
        <f t="shared" si="18"/>
        <v>20412.108</v>
      </c>
      <c r="V23" s="18">
        <f t="shared" si="18"/>
        <v>20574.96</v>
      </c>
      <c r="W23" s="18">
        <f t="shared" si="18"/>
        <v>8170.4039999999995</v>
      </c>
      <c r="X23" s="18">
        <f t="shared" si="18"/>
        <v>28598.399999999998</v>
      </c>
      <c r="Y23" s="18">
        <f t="shared" si="18"/>
        <v>16066.74</v>
      </c>
      <c r="Z23" s="18">
        <f t="shared" si="18"/>
        <v>16066.74</v>
      </c>
      <c r="AA23" s="18">
        <f t="shared" si="18"/>
        <v>28717.56</v>
      </c>
      <c r="AB23" s="18">
        <f t="shared" si="18"/>
        <v>12861.336</v>
      </c>
      <c r="AC23" s="18">
        <f t="shared" si="18"/>
        <v>28840.692000000003</v>
      </c>
      <c r="AD23" s="18">
        <f t="shared" si="18"/>
        <v>19975.188</v>
      </c>
      <c r="AE23" s="35">
        <f t="shared" si="18"/>
        <v>20130.096</v>
      </c>
      <c r="AF23" s="35">
        <f t="shared" si="18"/>
        <v>12201.984</v>
      </c>
      <c r="AG23" s="35">
        <f t="shared" si="18"/>
        <v>27613.344</v>
      </c>
      <c r="AH23" s="35">
        <f t="shared" si="18"/>
        <v>13147.320000000002</v>
      </c>
      <c r="AI23" s="35">
        <f t="shared" si="18"/>
        <v>13238.676</v>
      </c>
      <c r="AJ23" s="35">
        <f t="shared" si="18"/>
        <v>13687.512000000002</v>
      </c>
      <c r="AK23" s="35">
        <f t="shared" si="18"/>
        <v>15979.356</v>
      </c>
      <c r="AL23" s="35">
        <f t="shared" si="18"/>
        <v>13488.912</v>
      </c>
      <c r="AM23" s="35">
        <f t="shared" si="18"/>
        <v>20555.1</v>
      </c>
      <c r="AN23" s="35">
        <f t="shared" si="18"/>
        <v>28371.996</v>
      </c>
      <c r="AO23" s="35">
        <f t="shared" si="18"/>
        <v>28832.748</v>
      </c>
      <c r="AP23" s="35">
        <f t="shared" si="18"/>
        <v>23835.972</v>
      </c>
      <c r="AQ23" s="35">
        <f t="shared" si="18"/>
        <v>23244.144</v>
      </c>
      <c r="AR23" s="35">
        <f t="shared" si="18"/>
        <v>13421.387999999999</v>
      </c>
      <c r="AS23" s="7" t="s">
        <v>53</v>
      </c>
      <c r="AT23" s="17">
        <v>7.994505494505494</v>
      </c>
      <c r="AU23" s="9">
        <v>3.31</v>
      </c>
      <c r="AV23" s="18">
        <f>$Q$23*AV39*$B$45</f>
        <v>12055.02</v>
      </c>
      <c r="CU23" s="1"/>
      <c r="CV23" s="1"/>
      <c r="CW23" s="1"/>
      <c r="CX23" s="1"/>
    </row>
    <row r="24" spans="1:102" ht="13.5" customHeight="1">
      <c r="A24" s="53" t="s">
        <v>20</v>
      </c>
      <c r="B24" s="53"/>
      <c r="C24" s="53"/>
      <c r="D24" s="53"/>
      <c r="E24" s="53"/>
      <c r="F24" s="53"/>
      <c r="G24" s="8"/>
      <c r="H24" s="27">
        <f aca="true" t="shared" si="19" ref="H24:N24">SUM(H25:H28)</f>
        <v>1.71</v>
      </c>
      <c r="I24" s="16">
        <f t="shared" si="19"/>
        <v>10643.724000000002</v>
      </c>
      <c r="J24" s="16">
        <f t="shared" si="19"/>
        <v>10522.655999999999</v>
      </c>
      <c r="K24" s="16">
        <f t="shared" si="19"/>
        <v>10541.124</v>
      </c>
      <c r="L24" s="16">
        <f t="shared" si="19"/>
        <v>10327.716</v>
      </c>
      <c r="M24" s="16">
        <f t="shared" si="19"/>
        <v>10834.56</v>
      </c>
      <c r="N24" s="16">
        <f t="shared" si="19"/>
        <v>10604.735999999999</v>
      </c>
      <c r="O24" s="8"/>
      <c r="P24" s="19">
        <f aca="true" t="shared" si="20" ref="P24:AD24">SUM(P25:P28)</f>
        <v>33.76989389920425</v>
      </c>
      <c r="Q24" s="27">
        <f t="shared" si="20"/>
        <v>1.71</v>
      </c>
      <c r="R24" s="16">
        <f t="shared" si="20"/>
        <v>8396.784</v>
      </c>
      <c r="S24" s="16">
        <f t="shared" si="20"/>
        <v>10364.652</v>
      </c>
      <c r="T24" s="16">
        <f t="shared" si="20"/>
        <v>10504.188</v>
      </c>
      <c r="U24" s="16">
        <f t="shared" si="20"/>
        <v>10545.228</v>
      </c>
      <c r="V24" s="16">
        <f t="shared" si="20"/>
        <v>10629.36</v>
      </c>
      <c r="W24" s="16">
        <f t="shared" si="20"/>
        <v>4220.964</v>
      </c>
      <c r="X24" s="16">
        <f>SUM(X25:X28)</f>
        <v>14774.400000000001</v>
      </c>
      <c r="Y24" s="16">
        <f>SUM(Y25:Y28)</f>
        <v>8300.34</v>
      </c>
      <c r="Z24" s="16">
        <f>SUM(Z25:Z28)</f>
        <v>8300.34</v>
      </c>
      <c r="AA24" s="16">
        <f>SUM(AA25:AA28)</f>
        <v>14835.960000000001</v>
      </c>
      <c r="AB24" s="16">
        <f t="shared" si="20"/>
        <v>6644.376</v>
      </c>
      <c r="AC24" s="16">
        <f t="shared" si="20"/>
        <v>14899.572</v>
      </c>
      <c r="AD24" s="16">
        <f t="shared" si="20"/>
        <v>10319.508</v>
      </c>
      <c r="AE24" s="36">
        <f aca="true" t="shared" si="21" ref="AE24:AR24">SUM(AE25:AE28)</f>
        <v>10399.536</v>
      </c>
      <c r="AF24" s="36">
        <f t="shared" si="21"/>
        <v>6303.744</v>
      </c>
      <c r="AG24" s="36">
        <f t="shared" si="21"/>
        <v>14265.504000000003</v>
      </c>
      <c r="AH24" s="36">
        <f t="shared" si="21"/>
        <v>6792.12</v>
      </c>
      <c r="AI24" s="36">
        <f t="shared" si="21"/>
        <v>6839.316000000001</v>
      </c>
      <c r="AJ24" s="36">
        <f t="shared" si="21"/>
        <v>7071.192</v>
      </c>
      <c r="AK24" s="36">
        <f t="shared" si="21"/>
        <v>8255.196</v>
      </c>
      <c r="AL24" s="36">
        <f t="shared" si="21"/>
        <v>6968.592000000001</v>
      </c>
      <c r="AM24" s="36">
        <f t="shared" si="21"/>
        <v>10619.1</v>
      </c>
      <c r="AN24" s="36">
        <f t="shared" si="21"/>
        <v>14657.436</v>
      </c>
      <c r="AO24" s="36">
        <f t="shared" si="21"/>
        <v>14895.468</v>
      </c>
      <c r="AP24" s="36">
        <f t="shared" si="21"/>
        <v>12314.052000000001</v>
      </c>
      <c r="AQ24" s="36">
        <f t="shared" si="21"/>
        <v>12008.304000000002</v>
      </c>
      <c r="AR24" s="36">
        <f t="shared" si="21"/>
        <v>6933.7080000000005</v>
      </c>
      <c r="AS24" s="8"/>
      <c r="AT24" s="19">
        <f>SUM(AT25:AT28)</f>
        <v>33.76989389920425</v>
      </c>
      <c r="AU24" s="27">
        <f>SUM(AU25:AU28)</f>
        <v>1.71</v>
      </c>
      <c r="AV24" s="16">
        <f>SUM(AV25:AV28)</f>
        <v>6227.820000000001</v>
      </c>
      <c r="CU24" s="1"/>
      <c r="CV24" s="1"/>
      <c r="CW24" s="1"/>
      <c r="CX24" s="1"/>
    </row>
    <row r="25" spans="1:102" ht="12.75">
      <c r="A25" s="52" t="s">
        <v>32</v>
      </c>
      <c r="B25" s="52"/>
      <c r="C25" s="52"/>
      <c r="D25" s="52"/>
      <c r="E25" s="52"/>
      <c r="F25" s="52"/>
      <c r="G25" s="7" t="s">
        <v>21</v>
      </c>
      <c r="H25" s="9">
        <v>0</v>
      </c>
      <c r="I25" s="18">
        <f aca="true" t="shared" si="22" ref="I25:N25">$H$25*I39*$B$45</f>
        <v>0</v>
      </c>
      <c r="J25" s="18">
        <f t="shared" si="22"/>
        <v>0</v>
      </c>
      <c r="K25" s="18">
        <f t="shared" si="22"/>
        <v>0</v>
      </c>
      <c r="L25" s="18">
        <f t="shared" si="22"/>
        <v>0</v>
      </c>
      <c r="M25" s="18">
        <f t="shared" si="22"/>
        <v>0</v>
      </c>
      <c r="N25" s="18">
        <f t="shared" si="22"/>
        <v>0</v>
      </c>
      <c r="O25" s="7" t="s">
        <v>21</v>
      </c>
      <c r="P25" s="17">
        <v>0.3445907540735127</v>
      </c>
      <c r="Q25" s="9">
        <v>0</v>
      </c>
      <c r="R25" s="18">
        <f aca="true" t="shared" si="23" ref="R25:AR25">$H$25*R39*$B$45</f>
        <v>0</v>
      </c>
      <c r="S25" s="18">
        <f t="shared" si="23"/>
        <v>0</v>
      </c>
      <c r="T25" s="18">
        <f t="shared" si="23"/>
        <v>0</v>
      </c>
      <c r="U25" s="18">
        <f t="shared" si="23"/>
        <v>0</v>
      </c>
      <c r="V25" s="18">
        <f t="shared" si="23"/>
        <v>0</v>
      </c>
      <c r="W25" s="18">
        <f t="shared" si="23"/>
        <v>0</v>
      </c>
      <c r="X25" s="18">
        <f t="shared" si="23"/>
        <v>0</v>
      </c>
      <c r="Y25" s="18">
        <f t="shared" si="23"/>
        <v>0</v>
      </c>
      <c r="Z25" s="18">
        <f t="shared" si="23"/>
        <v>0</v>
      </c>
      <c r="AA25" s="18">
        <f t="shared" si="23"/>
        <v>0</v>
      </c>
      <c r="AB25" s="18">
        <f t="shared" si="23"/>
        <v>0</v>
      </c>
      <c r="AC25" s="18">
        <f t="shared" si="23"/>
        <v>0</v>
      </c>
      <c r="AD25" s="18">
        <f t="shared" si="23"/>
        <v>0</v>
      </c>
      <c r="AE25" s="35">
        <f t="shared" si="23"/>
        <v>0</v>
      </c>
      <c r="AF25" s="35">
        <f t="shared" si="23"/>
        <v>0</v>
      </c>
      <c r="AG25" s="35">
        <f t="shared" si="23"/>
        <v>0</v>
      </c>
      <c r="AH25" s="35">
        <f t="shared" si="23"/>
        <v>0</v>
      </c>
      <c r="AI25" s="35">
        <f t="shared" si="23"/>
        <v>0</v>
      </c>
      <c r="AJ25" s="35">
        <f t="shared" si="23"/>
        <v>0</v>
      </c>
      <c r="AK25" s="35">
        <f t="shared" si="23"/>
        <v>0</v>
      </c>
      <c r="AL25" s="35">
        <f t="shared" si="23"/>
        <v>0</v>
      </c>
      <c r="AM25" s="35">
        <f t="shared" si="23"/>
        <v>0</v>
      </c>
      <c r="AN25" s="35">
        <f t="shared" si="23"/>
        <v>0</v>
      </c>
      <c r="AO25" s="35">
        <f t="shared" si="23"/>
        <v>0</v>
      </c>
      <c r="AP25" s="35">
        <f t="shared" si="23"/>
        <v>0</v>
      </c>
      <c r="AQ25" s="35">
        <f t="shared" si="23"/>
        <v>0</v>
      </c>
      <c r="AR25" s="35">
        <f t="shared" si="23"/>
        <v>0</v>
      </c>
      <c r="AS25" s="7" t="s">
        <v>21</v>
      </c>
      <c r="AT25" s="17">
        <v>0.3445907540735127</v>
      </c>
      <c r="AU25" s="9">
        <v>0</v>
      </c>
      <c r="AV25" s="18">
        <f>$H$25*AV39*$B$45</f>
        <v>0</v>
      </c>
      <c r="CU25" s="1"/>
      <c r="CV25" s="1"/>
      <c r="CW25" s="1"/>
      <c r="CX25" s="1"/>
    </row>
    <row r="26" spans="1:102" ht="37.5" customHeight="1">
      <c r="A26" s="54" t="s">
        <v>33</v>
      </c>
      <c r="B26" s="54"/>
      <c r="C26" s="54"/>
      <c r="D26" s="54"/>
      <c r="E26" s="54"/>
      <c r="F26" s="54"/>
      <c r="G26" s="7" t="s">
        <v>48</v>
      </c>
      <c r="H26" s="9">
        <v>0.11</v>
      </c>
      <c r="I26" s="18">
        <f aca="true" t="shared" si="24" ref="I26:N26">$H$26*I39*$B$45</f>
        <v>684.684</v>
      </c>
      <c r="J26" s="18">
        <f t="shared" si="24"/>
        <v>676.896</v>
      </c>
      <c r="K26" s="18">
        <f t="shared" si="24"/>
        <v>678.0840000000001</v>
      </c>
      <c r="L26" s="18">
        <f t="shared" si="24"/>
        <v>664.356</v>
      </c>
      <c r="M26" s="18">
        <f t="shared" si="24"/>
        <v>696.96</v>
      </c>
      <c r="N26" s="18">
        <f t="shared" si="24"/>
        <v>682.1759999999999</v>
      </c>
      <c r="O26" s="7" t="s">
        <v>48</v>
      </c>
      <c r="P26" s="17">
        <v>7.580996589617279</v>
      </c>
      <c r="Q26" s="9">
        <v>0.11</v>
      </c>
      <c r="R26" s="18">
        <f aca="true" t="shared" si="25" ref="R26:AR26">$Q$26*R39*$B$45</f>
        <v>540.144</v>
      </c>
      <c r="S26" s="18">
        <f t="shared" si="25"/>
        <v>666.732</v>
      </c>
      <c r="T26" s="18">
        <f t="shared" si="25"/>
        <v>675.708</v>
      </c>
      <c r="U26" s="18">
        <f t="shared" si="25"/>
        <v>678.348</v>
      </c>
      <c r="V26" s="18">
        <f t="shared" si="25"/>
        <v>683.76</v>
      </c>
      <c r="W26" s="18">
        <f t="shared" si="25"/>
        <v>271.524</v>
      </c>
      <c r="X26" s="18">
        <f t="shared" si="25"/>
        <v>950.4000000000001</v>
      </c>
      <c r="Y26" s="18">
        <f t="shared" si="25"/>
        <v>533.9399999999999</v>
      </c>
      <c r="Z26" s="18">
        <f t="shared" si="25"/>
        <v>533.9399999999999</v>
      </c>
      <c r="AA26" s="18">
        <f t="shared" si="25"/>
        <v>954.36</v>
      </c>
      <c r="AB26" s="18">
        <f t="shared" si="25"/>
        <v>427.41600000000005</v>
      </c>
      <c r="AC26" s="18">
        <f t="shared" si="25"/>
        <v>958.4520000000001</v>
      </c>
      <c r="AD26" s="18">
        <f t="shared" si="25"/>
        <v>663.828</v>
      </c>
      <c r="AE26" s="35">
        <f t="shared" si="25"/>
        <v>668.9760000000001</v>
      </c>
      <c r="AF26" s="35">
        <f t="shared" si="25"/>
        <v>405.504</v>
      </c>
      <c r="AG26" s="35">
        <f t="shared" si="25"/>
        <v>917.6640000000001</v>
      </c>
      <c r="AH26" s="35">
        <f t="shared" si="25"/>
        <v>436.9200000000001</v>
      </c>
      <c r="AI26" s="35">
        <f t="shared" si="25"/>
        <v>439.956</v>
      </c>
      <c r="AJ26" s="35">
        <f t="shared" si="25"/>
        <v>454.87200000000007</v>
      </c>
      <c r="AK26" s="35">
        <f t="shared" si="25"/>
        <v>531.0360000000001</v>
      </c>
      <c r="AL26" s="35">
        <f t="shared" si="25"/>
        <v>448.27200000000005</v>
      </c>
      <c r="AM26" s="35">
        <f t="shared" si="25"/>
        <v>683.0999999999999</v>
      </c>
      <c r="AN26" s="35">
        <f t="shared" si="25"/>
        <v>942.876</v>
      </c>
      <c r="AO26" s="35">
        <f t="shared" si="25"/>
        <v>958.1880000000001</v>
      </c>
      <c r="AP26" s="35">
        <f t="shared" si="25"/>
        <v>792.1320000000001</v>
      </c>
      <c r="AQ26" s="35">
        <f t="shared" si="25"/>
        <v>772.4639999999999</v>
      </c>
      <c r="AR26" s="35">
        <f t="shared" si="25"/>
        <v>446.02799999999996</v>
      </c>
      <c r="AS26" s="7" t="s">
        <v>48</v>
      </c>
      <c r="AT26" s="17">
        <v>7.580996589617279</v>
      </c>
      <c r="AU26" s="9">
        <v>0.11</v>
      </c>
      <c r="AV26" s="18">
        <f>$Q$26*AV39*$B$45</f>
        <v>400.62</v>
      </c>
      <c r="CU26" s="1"/>
      <c r="CV26" s="1"/>
      <c r="CW26" s="1"/>
      <c r="CX26" s="1"/>
    </row>
    <row r="27" spans="1:102" ht="66.75" customHeight="1">
      <c r="A27" s="54" t="s">
        <v>34</v>
      </c>
      <c r="B27" s="54"/>
      <c r="C27" s="54"/>
      <c r="D27" s="54"/>
      <c r="E27" s="54"/>
      <c r="F27" s="54"/>
      <c r="G27" s="10" t="s">
        <v>22</v>
      </c>
      <c r="H27" s="9">
        <v>0.04</v>
      </c>
      <c r="I27" s="18">
        <f aca="true" t="shared" si="26" ref="I27:N27">$H$27*I39*$B$45</f>
        <v>248.976</v>
      </c>
      <c r="J27" s="18">
        <f t="shared" si="26"/>
        <v>246.14399999999995</v>
      </c>
      <c r="K27" s="18">
        <f t="shared" si="26"/>
        <v>246.57600000000002</v>
      </c>
      <c r="L27" s="18">
        <f t="shared" si="26"/>
        <v>241.584</v>
      </c>
      <c r="M27" s="18">
        <f t="shared" si="26"/>
        <v>253.44</v>
      </c>
      <c r="N27" s="18">
        <f t="shared" si="26"/>
        <v>248.06399999999996</v>
      </c>
      <c r="O27" s="10" t="s">
        <v>22</v>
      </c>
      <c r="P27" s="20">
        <v>2.067544524441076</v>
      </c>
      <c r="Q27" s="9">
        <v>0.04</v>
      </c>
      <c r="R27" s="18">
        <f aca="true" t="shared" si="27" ref="R27:AR27">$Q$27*R39*$B$45</f>
        <v>196.416</v>
      </c>
      <c r="S27" s="18">
        <f t="shared" si="27"/>
        <v>242.448</v>
      </c>
      <c r="T27" s="18">
        <f t="shared" si="27"/>
        <v>245.712</v>
      </c>
      <c r="U27" s="18">
        <f t="shared" si="27"/>
        <v>246.67200000000003</v>
      </c>
      <c r="V27" s="18">
        <f t="shared" si="27"/>
        <v>248.64</v>
      </c>
      <c r="W27" s="18">
        <f t="shared" si="27"/>
        <v>98.73599999999999</v>
      </c>
      <c r="X27" s="18">
        <f t="shared" si="27"/>
        <v>345.6</v>
      </c>
      <c r="Y27" s="18">
        <f t="shared" si="27"/>
        <v>194.16</v>
      </c>
      <c r="Z27" s="18">
        <f t="shared" si="27"/>
        <v>194.16</v>
      </c>
      <c r="AA27" s="18">
        <f t="shared" si="27"/>
        <v>347.04</v>
      </c>
      <c r="AB27" s="18">
        <f t="shared" si="27"/>
        <v>155.424</v>
      </c>
      <c r="AC27" s="18">
        <f t="shared" si="27"/>
        <v>348.528</v>
      </c>
      <c r="AD27" s="18">
        <f t="shared" si="27"/>
        <v>241.392</v>
      </c>
      <c r="AE27" s="37">
        <f t="shared" si="27"/>
        <v>243.264</v>
      </c>
      <c r="AF27" s="37">
        <f t="shared" si="27"/>
        <v>147.45600000000002</v>
      </c>
      <c r="AG27" s="37">
        <f t="shared" si="27"/>
        <v>333.696</v>
      </c>
      <c r="AH27" s="37">
        <f t="shared" si="27"/>
        <v>158.88</v>
      </c>
      <c r="AI27" s="37">
        <f t="shared" si="27"/>
        <v>159.984</v>
      </c>
      <c r="AJ27" s="37">
        <f t="shared" si="27"/>
        <v>165.40800000000002</v>
      </c>
      <c r="AK27" s="37">
        <f t="shared" si="27"/>
        <v>193.10400000000004</v>
      </c>
      <c r="AL27" s="37">
        <f t="shared" si="27"/>
        <v>163.008</v>
      </c>
      <c r="AM27" s="37">
        <f t="shared" si="27"/>
        <v>248.39999999999998</v>
      </c>
      <c r="AN27" s="37">
        <f t="shared" si="27"/>
        <v>342.864</v>
      </c>
      <c r="AO27" s="37">
        <f t="shared" si="27"/>
        <v>348.432</v>
      </c>
      <c r="AP27" s="37">
        <f t="shared" si="27"/>
        <v>288.048</v>
      </c>
      <c r="AQ27" s="37">
        <f t="shared" si="27"/>
        <v>280.896</v>
      </c>
      <c r="AR27" s="37">
        <f t="shared" si="27"/>
        <v>162.192</v>
      </c>
      <c r="AS27" s="10" t="s">
        <v>22</v>
      </c>
      <c r="AT27" s="20">
        <v>2.067544524441076</v>
      </c>
      <c r="AU27" s="9">
        <v>0.04</v>
      </c>
      <c r="AV27" s="18">
        <f>$Q$27*AV39*$B$45</f>
        <v>145.68</v>
      </c>
      <c r="CU27" s="1"/>
      <c r="CV27" s="1"/>
      <c r="CW27" s="1"/>
      <c r="CX27" s="1"/>
    </row>
    <row r="28" spans="1:102" ht="68.25" customHeight="1">
      <c r="A28" s="54" t="s">
        <v>35</v>
      </c>
      <c r="B28" s="54"/>
      <c r="C28" s="54"/>
      <c r="D28" s="54"/>
      <c r="E28" s="54"/>
      <c r="F28" s="54"/>
      <c r="G28" s="7" t="s">
        <v>48</v>
      </c>
      <c r="H28" s="9">
        <v>1.56</v>
      </c>
      <c r="I28" s="18">
        <f aca="true" t="shared" si="28" ref="I28:N28">$H$28*I39*$B$45</f>
        <v>9710.064000000002</v>
      </c>
      <c r="J28" s="18">
        <f t="shared" si="28"/>
        <v>9599.616</v>
      </c>
      <c r="K28" s="18">
        <f t="shared" si="28"/>
        <v>9616.464</v>
      </c>
      <c r="L28" s="18">
        <f t="shared" si="28"/>
        <v>9421.776</v>
      </c>
      <c r="M28" s="18">
        <f t="shared" si="28"/>
        <v>9884.16</v>
      </c>
      <c r="N28" s="18">
        <f t="shared" si="28"/>
        <v>9674.496</v>
      </c>
      <c r="O28" s="7" t="s">
        <v>48</v>
      </c>
      <c r="P28" s="17">
        <v>23.776762031072376</v>
      </c>
      <c r="Q28" s="9">
        <v>1.56</v>
      </c>
      <c r="R28" s="18">
        <f aca="true" t="shared" si="29" ref="R28:AR28">$Q$28*R39*$B$45</f>
        <v>7660.224</v>
      </c>
      <c r="S28" s="18">
        <f t="shared" si="29"/>
        <v>9455.472</v>
      </c>
      <c r="T28" s="18">
        <f t="shared" si="29"/>
        <v>9582.768</v>
      </c>
      <c r="U28" s="18">
        <f t="shared" si="29"/>
        <v>9620.207999999999</v>
      </c>
      <c r="V28" s="18">
        <f t="shared" si="29"/>
        <v>9696.960000000001</v>
      </c>
      <c r="W28" s="18">
        <f t="shared" si="29"/>
        <v>3850.7039999999997</v>
      </c>
      <c r="X28" s="18">
        <f t="shared" si="29"/>
        <v>13478.400000000001</v>
      </c>
      <c r="Y28" s="18">
        <f t="shared" si="29"/>
        <v>7572.24</v>
      </c>
      <c r="Z28" s="18">
        <f t="shared" si="29"/>
        <v>7572.24</v>
      </c>
      <c r="AA28" s="18">
        <f t="shared" si="29"/>
        <v>13534.560000000001</v>
      </c>
      <c r="AB28" s="18">
        <f t="shared" si="29"/>
        <v>6061.536</v>
      </c>
      <c r="AC28" s="18">
        <f t="shared" si="29"/>
        <v>13592.592</v>
      </c>
      <c r="AD28" s="18">
        <f t="shared" si="29"/>
        <v>9414.288</v>
      </c>
      <c r="AE28" s="35">
        <f t="shared" si="29"/>
        <v>9487.296</v>
      </c>
      <c r="AF28" s="35">
        <f t="shared" si="29"/>
        <v>5750.784</v>
      </c>
      <c r="AG28" s="35">
        <f t="shared" si="29"/>
        <v>13014.144000000002</v>
      </c>
      <c r="AH28" s="35">
        <f t="shared" si="29"/>
        <v>6196.32</v>
      </c>
      <c r="AI28" s="35">
        <f t="shared" si="29"/>
        <v>6239.376</v>
      </c>
      <c r="AJ28" s="35">
        <f t="shared" si="29"/>
        <v>6450.912</v>
      </c>
      <c r="AK28" s="35">
        <f t="shared" si="29"/>
        <v>7531.0560000000005</v>
      </c>
      <c r="AL28" s="35">
        <f t="shared" si="29"/>
        <v>6357.312000000001</v>
      </c>
      <c r="AM28" s="35">
        <f t="shared" si="29"/>
        <v>9687.6</v>
      </c>
      <c r="AN28" s="35">
        <f t="shared" si="29"/>
        <v>13371.696</v>
      </c>
      <c r="AO28" s="35">
        <f t="shared" si="29"/>
        <v>13588.848</v>
      </c>
      <c r="AP28" s="35">
        <f t="shared" si="29"/>
        <v>11233.872000000001</v>
      </c>
      <c r="AQ28" s="35">
        <f t="shared" si="29"/>
        <v>10954.944000000001</v>
      </c>
      <c r="AR28" s="35">
        <f t="shared" si="29"/>
        <v>6325.488</v>
      </c>
      <c r="AS28" s="7" t="s">
        <v>48</v>
      </c>
      <c r="AT28" s="17">
        <v>23.776762031072376</v>
      </c>
      <c r="AU28" s="9">
        <v>1.56</v>
      </c>
      <c r="AV28" s="18">
        <f>$Q$28*AV39*$B$45</f>
        <v>5681.52</v>
      </c>
      <c r="CU28" s="1"/>
      <c r="CV28" s="1"/>
      <c r="CW28" s="1"/>
      <c r="CX28" s="1"/>
    </row>
    <row r="29" spans="1:102" ht="12.75">
      <c r="A29" s="50" t="s">
        <v>23</v>
      </c>
      <c r="B29" s="50"/>
      <c r="C29" s="50"/>
      <c r="D29" s="50"/>
      <c r="E29" s="50"/>
      <c r="F29" s="50"/>
      <c r="G29" s="8"/>
      <c r="H29" s="27">
        <f aca="true" t="shared" si="30" ref="H29:N29">SUM(H30:H35)</f>
        <v>3.44</v>
      </c>
      <c r="I29" s="19">
        <f t="shared" si="30"/>
        <v>21411.935999999998</v>
      </c>
      <c r="J29" s="19">
        <f t="shared" si="30"/>
        <v>21168.384</v>
      </c>
      <c r="K29" s="19">
        <f t="shared" si="30"/>
        <v>21205.536</v>
      </c>
      <c r="L29" s="19">
        <f t="shared" si="30"/>
        <v>20776.224</v>
      </c>
      <c r="M29" s="19">
        <f t="shared" si="30"/>
        <v>21795.84</v>
      </c>
      <c r="N29" s="19">
        <f t="shared" si="30"/>
        <v>21333.503999999997</v>
      </c>
      <c r="O29" s="8"/>
      <c r="P29" s="19">
        <f>SUM(P30:P32)</f>
        <v>14.81716559302766</v>
      </c>
      <c r="Q29" s="27">
        <f aca="true" t="shared" si="31" ref="Q29:AD29">SUM(Q30:Q35)</f>
        <v>3.44</v>
      </c>
      <c r="R29" s="16">
        <f t="shared" si="31"/>
        <v>16891.776</v>
      </c>
      <c r="S29" s="16">
        <f t="shared" si="31"/>
        <v>20850.528</v>
      </c>
      <c r="T29" s="16">
        <f t="shared" si="31"/>
        <v>21131.232</v>
      </c>
      <c r="U29" s="16">
        <f t="shared" si="31"/>
        <v>21213.791999999998</v>
      </c>
      <c r="V29" s="16">
        <f t="shared" si="31"/>
        <v>21383.039999999997</v>
      </c>
      <c r="W29" s="16">
        <f t="shared" si="31"/>
        <v>8491.295999999998</v>
      </c>
      <c r="X29" s="16">
        <f>SUM(X30:X35)</f>
        <v>29721.600000000002</v>
      </c>
      <c r="Y29" s="16">
        <f>SUM(Y30:Y35)</f>
        <v>16697.76</v>
      </c>
      <c r="Z29" s="16">
        <f>SUM(Z30:Z35)</f>
        <v>16697.76</v>
      </c>
      <c r="AA29" s="16">
        <f>SUM(AA30:AA35)</f>
        <v>29845.44</v>
      </c>
      <c r="AB29" s="16">
        <f t="shared" si="31"/>
        <v>13366.464</v>
      </c>
      <c r="AC29" s="16">
        <f t="shared" si="31"/>
        <v>29973.408000000003</v>
      </c>
      <c r="AD29" s="16">
        <f t="shared" si="31"/>
        <v>20759.712</v>
      </c>
      <c r="AE29" s="36">
        <f aca="true" t="shared" si="32" ref="AE29:AR29">SUM(AE30:AE35)</f>
        <v>20920.704000000005</v>
      </c>
      <c r="AF29" s="36">
        <f t="shared" si="32"/>
        <v>12681.216</v>
      </c>
      <c r="AG29" s="36">
        <f t="shared" si="32"/>
        <v>28697.856</v>
      </c>
      <c r="AH29" s="36">
        <f t="shared" si="32"/>
        <v>13663.68</v>
      </c>
      <c r="AI29" s="36">
        <f t="shared" si="32"/>
        <v>13758.624</v>
      </c>
      <c r="AJ29" s="36">
        <f t="shared" si="32"/>
        <v>14225.088000000003</v>
      </c>
      <c r="AK29" s="36">
        <f t="shared" si="32"/>
        <v>16606.944000000003</v>
      </c>
      <c r="AL29" s="36">
        <f t="shared" si="32"/>
        <v>14018.688000000002</v>
      </c>
      <c r="AM29" s="36">
        <f t="shared" si="32"/>
        <v>21362.399999999998</v>
      </c>
      <c r="AN29" s="36">
        <f t="shared" si="32"/>
        <v>29486.304</v>
      </c>
      <c r="AO29" s="36">
        <f t="shared" si="32"/>
        <v>29965.152000000002</v>
      </c>
      <c r="AP29" s="36">
        <f t="shared" si="32"/>
        <v>24772.128000000004</v>
      </c>
      <c r="AQ29" s="36">
        <f t="shared" si="32"/>
        <v>24157.056</v>
      </c>
      <c r="AR29" s="36">
        <f t="shared" si="32"/>
        <v>13948.511999999999</v>
      </c>
      <c r="AS29" s="8"/>
      <c r="AT29" s="19">
        <f>SUM(AT30:AT32)</f>
        <v>14.81716559302766</v>
      </c>
      <c r="AU29" s="27">
        <f>SUM(AU30:AU35)</f>
        <v>3.44</v>
      </c>
      <c r="AV29" s="16">
        <f>SUM(AV30:AV35)</f>
        <v>12528.480000000001</v>
      </c>
      <c r="CU29" s="1"/>
      <c r="CV29" s="1"/>
      <c r="CW29" s="1"/>
      <c r="CX29" s="1"/>
    </row>
    <row r="30" spans="1:102" ht="105.75" customHeight="1">
      <c r="A30" s="54" t="s">
        <v>36</v>
      </c>
      <c r="B30" s="54"/>
      <c r="C30" s="54"/>
      <c r="D30" s="54"/>
      <c r="E30" s="54"/>
      <c r="F30" s="54"/>
      <c r="G30" s="10" t="s">
        <v>49</v>
      </c>
      <c r="H30" s="9">
        <v>1.76</v>
      </c>
      <c r="I30" s="21">
        <f aca="true" t="shared" si="33" ref="I30:N30">$H$30*I39*$B$45</f>
        <v>10954.944</v>
      </c>
      <c r="J30" s="21">
        <f t="shared" si="33"/>
        <v>10830.336</v>
      </c>
      <c r="K30" s="21">
        <f t="shared" si="33"/>
        <v>10849.344000000001</v>
      </c>
      <c r="L30" s="21">
        <f t="shared" si="33"/>
        <v>10629.696</v>
      </c>
      <c r="M30" s="21">
        <f t="shared" si="33"/>
        <v>11151.36</v>
      </c>
      <c r="N30" s="21">
        <f t="shared" si="33"/>
        <v>10914.815999999999</v>
      </c>
      <c r="O30" s="10" t="s">
        <v>49</v>
      </c>
      <c r="P30" s="20">
        <v>11.753978779840848</v>
      </c>
      <c r="Q30" s="9">
        <v>1.76</v>
      </c>
      <c r="R30" s="21">
        <f aca="true" t="shared" si="34" ref="R30:AR30">$Q$30*R39*$B$45</f>
        <v>8642.304</v>
      </c>
      <c r="S30" s="21">
        <f t="shared" si="34"/>
        <v>10667.712</v>
      </c>
      <c r="T30" s="21">
        <f t="shared" si="34"/>
        <v>10811.328</v>
      </c>
      <c r="U30" s="21">
        <f t="shared" si="34"/>
        <v>10853.568</v>
      </c>
      <c r="V30" s="21">
        <f t="shared" si="34"/>
        <v>10940.16</v>
      </c>
      <c r="W30" s="21">
        <f t="shared" si="34"/>
        <v>4344.384</v>
      </c>
      <c r="X30" s="21">
        <f t="shared" si="34"/>
        <v>15206.400000000001</v>
      </c>
      <c r="Y30" s="21">
        <f t="shared" si="34"/>
        <v>8543.039999999999</v>
      </c>
      <c r="Z30" s="21">
        <f t="shared" si="34"/>
        <v>8543.039999999999</v>
      </c>
      <c r="AA30" s="21">
        <f t="shared" si="34"/>
        <v>15269.76</v>
      </c>
      <c r="AB30" s="21">
        <f t="shared" si="34"/>
        <v>6838.656000000001</v>
      </c>
      <c r="AC30" s="21">
        <f t="shared" si="34"/>
        <v>15335.232000000002</v>
      </c>
      <c r="AD30" s="21">
        <f t="shared" si="34"/>
        <v>10621.248</v>
      </c>
      <c r="AE30" s="37">
        <f t="shared" si="34"/>
        <v>10703.616000000002</v>
      </c>
      <c r="AF30" s="37">
        <f t="shared" si="34"/>
        <v>6488.064</v>
      </c>
      <c r="AG30" s="37">
        <f t="shared" si="34"/>
        <v>14682.624000000002</v>
      </c>
      <c r="AH30" s="37">
        <f t="shared" si="34"/>
        <v>6990.720000000001</v>
      </c>
      <c r="AI30" s="37">
        <f t="shared" si="34"/>
        <v>7039.296</v>
      </c>
      <c r="AJ30" s="37">
        <f t="shared" si="34"/>
        <v>7277.952000000001</v>
      </c>
      <c r="AK30" s="37">
        <f t="shared" si="34"/>
        <v>8496.576000000001</v>
      </c>
      <c r="AL30" s="37">
        <f t="shared" si="34"/>
        <v>7172.352000000001</v>
      </c>
      <c r="AM30" s="37">
        <f t="shared" si="34"/>
        <v>10929.599999999999</v>
      </c>
      <c r="AN30" s="37">
        <f t="shared" si="34"/>
        <v>15086.016</v>
      </c>
      <c r="AO30" s="37">
        <f t="shared" si="34"/>
        <v>15331.008000000002</v>
      </c>
      <c r="AP30" s="37">
        <f t="shared" si="34"/>
        <v>12674.112000000001</v>
      </c>
      <c r="AQ30" s="37">
        <f t="shared" si="34"/>
        <v>12359.423999999999</v>
      </c>
      <c r="AR30" s="37">
        <f t="shared" si="34"/>
        <v>7136.447999999999</v>
      </c>
      <c r="AS30" s="10" t="s">
        <v>49</v>
      </c>
      <c r="AT30" s="20">
        <v>11.753978779840848</v>
      </c>
      <c r="AU30" s="9">
        <v>1.76</v>
      </c>
      <c r="AV30" s="21">
        <f>$Q$30*AV39*$B$45</f>
        <v>6409.92</v>
      </c>
      <c r="CU30" s="1"/>
      <c r="CV30" s="1"/>
      <c r="CW30" s="1"/>
      <c r="CX30" s="1"/>
    </row>
    <row r="31" spans="1:102" ht="60.75" customHeight="1">
      <c r="A31" s="52" t="s">
        <v>37</v>
      </c>
      <c r="B31" s="52"/>
      <c r="C31" s="52"/>
      <c r="D31" s="52"/>
      <c r="E31" s="52"/>
      <c r="F31" s="52"/>
      <c r="G31" s="10" t="s">
        <v>24</v>
      </c>
      <c r="H31" s="9">
        <v>0.72</v>
      </c>
      <c r="I31" s="21">
        <f aca="true" t="shared" si="35" ref="I31:N31">$H$31*I39*$B$45</f>
        <v>4481.568</v>
      </c>
      <c r="J31" s="21">
        <f t="shared" si="35"/>
        <v>4430.592</v>
      </c>
      <c r="K31" s="21">
        <f t="shared" si="35"/>
        <v>4438.368</v>
      </c>
      <c r="L31" s="21">
        <f t="shared" si="35"/>
        <v>4348.512</v>
      </c>
      <c r="M31" s="21">
        <f t="shared" si="35"/>
        <v>4561.92</v>
      </c>
      <c r="N31" s="21">
        <f t="shared" si="35"/>
        <v>4465.151999999999</v>
      </c>
      <c r="O31" s="10" t="s">
        <v>24</v>
      </c>
      <c r="P31" s="20">
        <v>2.2252747252747254</v>
      </c>
      <c r="Q31" s="9">
        <v>0.72</v>
      </c>
      <c r="R31" s="21">
        <f aca="true" t="shared" si="36" ref="R31:AR31">$Q$31*R39*$B$45</f>
        <v>3535.4879999999994</v>
      </c>
      <c r="S31" s="21">
        <f t="shared" si="36"/>
        <v>4364.064</v>
      </c>
      <c r="T31" s="21">
        <f t="shared" si="36"/>
        <v>4422.816</v>
      </c>
      <c r="U31" s="21">
        <f t="shared" si="36"/>
        <v>4440.096</v>
      </c>
      <c r="V31" s="21">
        <f t="shared" si="36"/>
        <v>4475.5199999999995</v>
      </c>
      <c r="W31" s="21">
        <f t="shared" si="36"/>
        <v>1777.2479999999998</v>
      </c>
      <c r="X31" s="21">
        <f t="shared" si="36"/>
        <v>6220.799999999999</v>
      </c>
      <c r="Y31" s="21">
        <f t="shared" si="36"/>
        <v>3494.88</v>
      </c>
      <c r="Z31" s="21">
        <f t="shared" si="36"/>
        <v>3494.88</v>
      </c>
      <c r="AA31" s="21">
        <f t="shared" si="36"/>
        <v>6246.719999999999</v>
      </c>
      <c r="AB31" s="21">
        <f t="shared" si="36"/>
        <v>2797.632</v>
      </c>
      <c r="AC31" s="21">
        <f t="shared" si="36"/>
        <v>6273.504000000001</v>
      </c>
      <c r="AD31" s="21">
        <f t="shared" si="36"/>
        <v>4345.056</v>
      </c>
      <c r="AE31" s="37">
        <f t="shared" si="36"/>
        <v>4378.752</v>
      </c>
      <c r="AF31" s="37">
        <f t="shared" si="36"/>
        <v>2654.208</v>
      </c>
      <c r="AG31" s="37">
        <f t="shared" si="36"/>
        <v>6006.528</v>
      </c>
      <c r="AH31" s="37">
        <f t="shared" si="36"/>
        <v>2859.84</v>
      </c>
      <c r="AI31" s="37">
        <f t="shared" si="36"/>
        <v>2879.712</v>
      </c>
      <c r="AJ31" s="37">
        <f t="shared" si="36"/>
        <v>2977.344</v>
      </c>
      <c r="AK31" s="37">
        <f t="shared" si="36"/>
        <v>3475.8720000000003</v>
      </c>
      <c r="AL31" s="37">
        <f t="shared" si="36"/>
        <v>2934.1440000000002</v>
      </c>
      <c r="AM31" s="37">
        <f t="shared" si="36"/>
        <v>4471.2</v>
      </c>
      <c r="AN31" s="37">
        <f t="shared" si="36"/>
        <v>6171.552</v>
      </c>
      <c r="AO31" s="37">
        <f t="shared" si="36"/>
        <v>6271.775999999999</v>
      </c>
      <c r="AP31" s="37">
        <f t="shared" si="36"/>
        <v>5184.864</v>
      </c>
      <c r="AQ31" s="37">
        <f t="shared" si="36"/>
        <v>5056.128</v>
      </c>
      <c r="AR31" s="37">
        <f t="shared" si="36"/>
        <v>2919.4559999999997</v>
      </c>
      <c r="AS31" s="10" t="s">
        <v>24</v>
      </c>
      <c r="AT31" s="20">
        <v>2.2252747252747254</v>
      </c>
      <c r="AU31" s="9">
        <v>0.72</v>
      </c>
      <c r="AV31" s="21">
        <f>$Q$31*AV39*$B$45</f>
        <v>2622.24</v>
      </c>
      <c r="CU31" s="1"/>
      <c r="CV31" s="1"/>
      <c r="CW31" s="1"/>
      <c r="CX31" s="1"/>
    </row>
    <row r="32" spans="1:102" ht="12.75">
      <c r="A32" s="52" t="s">
        <v>38</v>
      </c>
      <c r="B32" s="52"/>
      <c r="C32" s="52"/>
      <c r="D32" s="52"/>
      <c r="E32" s="52"/>
      <c r="F32" s="52"/>
      <c r="G32" s="7" t="s">
        <v>50</v>
      </c>
      <c r="H32" s="9">
        <v>0.64</v>
      </c>
      <c r="I32" s="21">
        <f aca="true" t="shared" si="37" ref="I32:N32">$H$32*I39*$B$45</f>
        <v>3983.616</v>
      </c>
      <c r="J32" s="21">
        <f t="shared" si="37"/>
        <v>3938.303999999999</v>
      </c>
      <c r="K32" s="21">
        <f t="shared" si="37"/>
        <v>3945.2160000000003</v>
      </c>
      <c r="L32" s="21">
        <f t="shared" si="37"/>
        <v>3865.344</v>
      </c>
      <c r="M32" s="21">
        <f t="shared" si="37"/>
        <v>4055.04</v>
      </c>
      <c r="N32" s="21">
        <f t="shared" si="37"/>
        <v>3969.0239999999994</v>
      </c>
      <c r="O32" s="7" t="s">
        <v>50</v>
      </c>
      <c r="P32" s="17">
        <v>0.8379120879120879</v>
      </c>
      <c r="Q32" s="9">
        <v>0.64</v>
      </c>
      <c r="R32" s="21">
        <f aca="true" t="shared" si="38" ref="R32:AR32">$Q$32*R39*$B$45</f>
        <v>3142.656</v>
      </c>
      <c r="S32" s="21">
        <f t="shared" si="38"/>
        <v>3879.168</v>
      </c>
      <c r="T32" s="21">
        <f t="shared" si="38"/>
        <v>3931.392</v>
      </c>
      <c r="U32" s="21">
        <f t="shared" si="38"/>
        <v>3946.7520000000004</v>
      </c>
      <c r="V32" s="21">
        <f t="shared" si="38"/>
        <v>3978.24</v>
      </c>
      <c r="W32" s="21">
        <f t="shared" si="38"/>
        <v>1579.7759999999998</v>
      </c>
      <c r="X32" s="21">
        <f t="shared" si="38"/>
        <v>5529.6</v>
      </c>
      <c r="Y32" s="21">
        <f t="shared" si="38"/>
        <v>3106.56</v>
      </c>
      <c r="Z32" s="21">
        <f t="shared" si="38"/>
        <v>3106.56</v>
      </c>
      <c r="AA32" s="21">
        <f t="shared" si="38"/>
        <v>5552.64</v>
      </c>
      <c r="AB32" s="21">
        <f t="shared" si="38"/>
        <v>2486.784</v>
      </c>
      <c r="AC32" s="21">
        <f t="shared" si="38"/>
        <v>5576.448</v>
      </c>
      <c r="AD32" s="21">
        <f t="shared" si="38"/>
        <v>3862.272</v>
      </c>
      <c r="AE32" s="35">
        <f t="shared" si="38"/>
        <v>3892.224</v>
      </c>
      <c r="AF32" s="35">
        <f t="shared" si="38"/>
        <v>2359.2960000000003</v>
      </c>
      <c r="AG32" s="35">
        <f t="shared" si="38"/>
        <v>5339.136</v>
      </c>
      <c r="AH32" s="35">
        <f t="shared" si="38"/>
        <v>2542.08</v>
      </c>
      <c r="AI32" s="35">
        <f t="shared" si="38"/>
        <v>2559.744</v>
      </c>
      <c r="AJ32" s="35">
        <f t="shared" si="38"/>
        <v>2646.5280000000002</v>
      </c>
      <c r="AK32" s="35">
        <f t="shared" si="38"/>
        <v>3089.6640000000007</v>
      </c>
      <c r="AL32" s="35">
        <f t="shared" si="38"/>
        <v>2608.128</v>
      </c>
      <c r="AM32" s="35">
        <f t="shared" si="38"/>
        <v>3974.3999999999996</v>
      </c>
      <c r="AN32" s="35">
        <f t="shared" si="38"/>
        <v>5485.824</v>
      </c>
      <c r="AO32" s="35">
        <f t="shared" si="38"/>
        <v>5574.912</v>
      </c>
      <c r="AP32" s="35">
        <f t="shared" si="38"/>
        <v>4608.768</v>
      </c>
      <c r="AQ32" s="35">
        <f t="shared" si="38"/>
        <v>4494.336</v>
      </c>
      <c r="AR32" s="35">
        <f t="shared" si="38"/>
        <v>2595.072</v>
      </c>
      <c r="AS32" s="7" t="s">
        <v>50</v>
      </c>
      <c r="AT32" s="17">
        <v>0.8379120879120879</v>
      </c>
      <c r="AU32" s="9">
        <v>0.64</v>
      </c>
      <c r="AV32" s="21">
        <f>$Q$32*AV39*$B$45</f>
        <v>2330.88</v>
      </c>
      <c r="CU32" s="1"/>
      <c r="CV32" s="1"/>
      <c r="CW32" s="1"/>
      <c r="CX32" s="1"/>
    </row>
    <row r="33" spans="1:102" ht="12.75">
      <c r="A33" s="52" t="s">
        <v>42</v>
      </c>
      <c r="B33" s="52"/>
      <c r="C33" s="52"/>
      <c r="D33" s="52"/>
      <c r="E33" s="52"/>
      <c r="F33" s="52"/>
      <c r="G33" s="7" t="s">
        <v>48</v>
      </c>
      <c r="H33" s="9">
        <v>0.32</v>
      </c>
      <c r="I33" s="21">
        <f aca="true" t="shared" si="39" ref="I33:N33">$H$33*I39*$B$45</f>
        <v>1991.808</v>
      </c>
      <c r="J33" s="21">
        <f t="shared" si="39"/>
        <v>1969.1519999999996</v>
      </c>
      <c r="K33" s="21">
        <f t="shared" si="39"/>
        <v>1972.6080000000002</v>
      </c>
      <c r="L33" s="21">
        <f t="shared" si="39"/>
        <v>1932.672</v>
      </c>
      <c r="M33" s="21">
        <f t="shared" si="39"/>
        <v>2027.52</v>
      </c>
      <c r="N33" s="21">
        <f t="shared" si="39"/>
        <v>1984.5119999999997</v>
      </c>
      <c r="O33" s="7" t="s">
        <v>48</v>
      </c>
      <c r="P33" s="17">
        <v>0.8379120879120879</v>
      </c>
      <c r="Q33" s="9">
        <v>0.32</v>
      </c>
      <c r="R33" s="21">
        <f aca="true" t="shared" si="40" ref="R33:AR33">$Q$33*R39*$B$45</f>
        <v>1571.328</v>
      </c>
      <c r="S33" s="21">
        <f t="shared" si="40"/>
        <v>1939.584</v>
      </c>
      <c r="T33" s="21">
        <f t="shared" si="40"/>
        <v>1965.696</v>
      </c>
      <c r="U33" s="21">
        <f t="shared" si="40"/>
        <v>1973.3760000000002</v>
      </c>
      <c r="V33" s="21">
        <f t="shared" si="40"/>
        <v>1989.12</v>
      </c>
      <c r="W33" s="21">
        <f t="shared" si="40"/>
        <v>789.8879999999999</v>
      </c>
      <c r="X33" s="21">
        <f t="shared" si="40"/>
        <v>2764.8</v>
      </c>
      <c r="Y33" s="21">
        <f t="shared" si="40"/>
        <v>1553.28</v>
      </c>
      <c r="Z33" s="21">
        <f t="shared" si="40"/>
        <v>1553.28</v>
      </c>
      <c r="AA33" s="21">
        <f t="shared" si="40"/>
        <v>2776.32</v>
      </c>
      <c r="AB33" s="21">
        <f t="shared" si="40"/>
        <v>1243.392</v>
      </c>
      <c r="AC33" s="21">
        <f t="shared" si="40"/>
        <v>2788.224</v>
      </c>
      <c r="AD33" s="21">
        <f t="shared" si="40"/>
        <v>1931.136</v>
      </c>
      <c r="AE33" s="35">
        <f t="shared" si="40"/>
        <v>1946.112</v>
      </c>
      <c r="AF33" s="35">
        <f t="shared" si="40"/>
        <v>1179.6480000000001</v>
      </c>
      <c r="AG33" s="35">
        <f t="shared" si="40"/>
        <v>2669.568</v>
      </c>
      <c r="AH33" s="35">
        <f t="shared" si="40"/>
        <v>1271.04</v>
      </c>
      <c r="AI33" s="35">
        <f t="shared" si="40"/>
        <v>1279.872</v>
      </c>
      <c r="AJ33" s="35">
        <f t="shared" si="40"/>
        <v>1323.2640000000001</v>
      </c>
      <c r="AK33" s="35">
        <f t="shared" si="40"/>
        <v>1544.8320000000003</v>
      </c>
      <c r="AL33" s="35">
        <f t="shared" si="40"/>
        <v>1304.064</v>
      </c>
      <c r="AM33" s="35">
        <f t="shared" si="40"/>
        <v>1987.1999999999998</v>
      </c>
      <c r="AN33" s="35">
        <f t="shared" si="40"/>
        <v>2742.912</v>
      </c>
      <c r="AO33" s="35">
        <f t="shared" si="40"/>
        <v>2787.456</v>
      </c>
      <c r="AP33" s="35">
        <f t="shared" si="40"/>
        <v>2304.384</v>
      </c>
      <c r="AQ33" s="35">
        <f t="shared" si="40"/>
        <v>2247.168</v>
      </c>
      <c r="AR33" s="35">
        <f t="shared" si="40"/>
        <v>1297.536</v>
      </c>
      <c r="AS33" s="7" t="s">
        <v>48</v>
      </c>
      <c r="AT33" s="17">
        <v>0.8379120879120879</v>
      </c>
      <c r="AU33" s="9">
        <v>0.32</v>
      </c>
      <c r="AV33" s="21">
        <f>$Q$33*AV39*$B$45</f>
        <v>1165.44</v>
      </c>
      <c r="CU33" s="1"/>
      <c r="CV33" s="1"/>
      <c r="CW33" s="1"/>
      <c r="CX33" s="1"/>
    </row>
    <row r="34" spans="1:102" ht="12.75">
      <c r="A34" s="52" t="s">
        <v>43</v>
      </c>
      <c r="B34" s="52"/>
      <c r="C34" s="52"/>
      <c r="D34" s="52"/>
      <c r="E34" s="52"/>
      <c r="F34" s="52"/>
      <c r="G34" s="7" t="s">
        <v>48</v>
      </c>
      <c r="H34" s="9">
        <v>0</v>
      </c>
      <c r="I34" s="21">
        <f aca="true" t="shared" si="41" ref="I34:N34">$H$34*I39*$B$45</f>
        <v>0</v>
      </c>
      <c r="J34" s="21">
        <f t="shared" si="41"/>
        <v>0</v>
      </c>
      <c r="K34" s="21">
        <f t="shared" si="41"/>
        <v>0</v>
      </c>
      <c r="L34" s="21">
        <f t="shared" si="41"/>
        <v>0</v>
      </c>
      <c r="M34" s="21">
        <f t="shared" si="41"/>
        <v>0</v>
      </c>
      <c r="N34" s="21">
        <f t="shared" si="41"/>
        <v>0</v>
      </c>
      <c r="O34" s="7" t="s">
        <v>48</v>
      </c>
      <c r="P34" s="17">
        <v>0.8379120879120879</v>
      </c>
      <c r="Q34" s="9">
        <v>0</v>
      </c>
      <c r="R34" s="21">
        <f aca="true" t="shared" si="42" ref="R34:AR34">$H$34*R39*$B$45</f>
        <v>0</v>
      </c>
      <c r="S34" s="21">
        <f t="shared" si="42"/>
        <v>0</v>
      </c>
      <c r="T34" s="21">
        <f t="shared" si="42"/>
        <v>0</v>
      </c>
      <c r="U34" s="21">
        <f t="shared" si="42"/>
        <v>0</v>
      </c>
      <c r="V34" s="21">
        <f t="shared" si="42"/>
        <v>0</v>
      </c>
      <c r="W34" s="21">
        <f t="shared" si="42"/>
        <v>0</v>
      </c>
      <c r="X34" s="21">
        <f t="shared" si="42"/>
        <v>0</v>
      </c>
      <c r="Y34" s="21">
        <f t="shared" si="42"/>
        <v>0</v>
      </c>
      <c r="Z34" s="21">
        <f t="shared" si="42"/>
        <v>0</v>
      </c>
      <c r="AA34" s="21">
        <f t="shared" si="42"/>
        <v>0</v>
      </c>
      <c r="AB34" s="21">
        <f t="shared" si="42"/>
        <v>0</v>
      </c>
      <c r="AC34" s="21">
        <f t="shared" si="42"/>
        <v>0</v>
      </c>
      <c r="AD34" s="21">
        <f t="shared" si="42"/>
        <v>0</v>
      </c>
      <c r="AE34" s="35">
        <f t="shared" si="42"/>
        <v>0</v>
      </c>
      <c r="AF34" s="35">
        <f t="shared" si="42"/>
        <v>0</v>
      </c>
      <c r="AG34" s="35">
        <f t="shared" si="42"/>
        <v>0</v>
      </c>
      <c r="AH34" s="35">
        <f t="shared" si="42"/>
        <v>0</v>
      </c>
      <c r="AI34" s="35">
        <f t="shared" si="42"/>
        <v>0</v>
      </c>
      <c r="AJ34" s="35">
        <f t="shared" si="42"/>
        <v>0</v>
      </c>
      <c r="AK34" s="35">
        <f t="shared" si="42"/>
        <v>0</v>
      </c>
      <c r="AL34" s="35">
        <f t="shared" si="42"/>
        <v>0</v>
      </c>
      <c r="AM34" s="35">
        <f t="shared" si="42"/>
        <v>0</v>
      </c>
      <c r="AN34" s="35">
        <f t="shared" si="42"/>
        <v>0</v>
      </c>
      <c r="AO34" s="35">
        <f t="shared" si="42"/>
        <v>0</v>
      </c>
      <c r="AP34" s="35">
        <f t="shared" si="42"/>
        <v>0</v>
      </c>
      <c r="AQ34" s="35">
        <f t="shared" si="42"/>
        <v>0</v>
      </c>
      <c r="AR34" s="35">
        <f t="shared" si="42"/>
        <v>0</v>
      </c>
      <c r="AS34" s="7" t="s">
        <v>48</v>
      </c>
      <c r="AT34" s="17">
        <v>0.8379120879120879</v>
      </c>
      <c r="AU34" s="9">
        <v>0</v>
      </c>
      <c r="AV34" s="21">
        <f>$H$34*AV39*$B$45</f>
        <v>0</v>
      </c>
      <c r="CU34" s="1"/>
      <c r="CV34" s="1"/>
      <c r="CW34" s="1"/>
      <c r="CX34" s="1"/>
    </row>
    <row r="35" spans="1:102" ht="12.75">
      <c r="A35" s="52" t="s">
        <v>44</v>
      </c>
      <c r="B35" s="52"/>
      <c r="C35" s="52"/>
      <c r="D35" s="52"/>
      <c r="E35" s="52"/>
      <c r="F35" s="52"/>
      <c r="G35" s="7" t="s">
        <v>21</v>
      </c>
      <c r="H35" s="9">
        <v>0</v>
      </c>
      <c r="I35" s="21">
        <f aca="true" t="shared" si="43" ref="I35:N35">$H$35*I39*$B$45</f>
        <v>0</v>
      </c>
      <c r="J35" s="21">
        <f t="shared" si="43"/>
        <v>0</v>
      </c>
      <c r="K35" s="21">
        <f t="shared" si="43"/>
        <v>0</v>
      </c>
      <c r="L35" s="21">
        <f t="shared" si="43"/>
        <v>0</v>
      </c>
      <c r="M35" s="21">
        <f t="shared" si="43"/>
        <v>0</v>
      </c>
      <c r="N35" s="21">
        <f t="shared" si="43"/>
        <v>0</v>
      </c>
      <c r="O35" s="7" t="s">
        <v>21</v>
      </c>
      <c r="P35" s="17">
        <v>0.8379120879120879</v>
      </c>
      <c r="Q35" s="9">
        <v>0</v>
      </c>
      <c r="R35" s="21">
        <f aca="true" t="shared" si="44" ref="R35:AR35">$H$35*R39*$B$45</f>
        <v>0</v>
      </c>
      <c r="S35" s="21">
        <f t="shared" si="44"/>
        <v>0</v>
      </c>
      <c r="T35" s="21">
        <f t="shared" si="44"/>
        <v>0</v>
      </c>
      <c r="U35" s="21">
        <f t="shared" si="44"/>
        <v>0</v>
      </c>
      <c r="V35" s="21">
        <f t="shared" si="44"/>
        <v>0</v>
      </c>
      <c r="W35" s="21">
        <f t="shared" si="44"/>
        <v>0</v>
      </c>
      <c r="X35" s="21">
        <f t="shared" si="44"/>
        <v>0</v>
      </c>
      <c r="Y35" s="21">
        <f t="shared" si="44"/>
        <v>0</v>
      </c>
      <c r="Z35" s="21">
        <f t="shared" si="44"/>
        <v>0</v>
      </c>
      <c r="AA35" s="21">
        <f t="shared" si="44"/>
        <v>0</v>
      </c>
      <c r="AB35" s="21">
        <f t="shared" si="44"/>
        <v>0</v>
      </c>
      <c r="AC35" s="21">
        <f t="shared" si="44"/>
        <v>0</v>
      </c>
      <c r="AD35" s="21">
        <f t="shared" si="44"/>
        <v>0</v>
      </c>
      <c r="AE35" s="35">
        <f t="shared" si="44"/>
        <v>0</v>
      </c>
      <c r="AF35" s="35">
        <f t="shared" si="44"/>
        <v>0</v>
      </c>
      <c r="AG35" s="35">
        <f t="shared" si="44"/>
        <v>0</v>
      </c>
      <c r="AH35" s="35">
        <f t="shared" si="44"/>
        <v>0</v>
      </c>
      <c r="AI35" s="35">
        <f t="shared" si="44"/>
        <v>0</v>
      </c>
      <c r="AJ35" s="35">
        <f t="shared" si="44"/>
        <v>0</v>
      </c>
      <c r="AK35" s="35">
        <f t="shared" si="44"/>
        <v>0</v>
      </c>
      <c r="AL35" s="35">
        <f t="shared" si="44"/>
        <v>0</v>
      </c>
      <c r="AM35" s="35">
        <f t="shared" si="44"/>
        <v>0</v>
      </c>
      <c r="AN35" s="35">
        <f t="shared" si="44"/>
        <v>0</v>
      </c>
      <c r="AO35" s="35">
        <f t="shared" si="44"/>
        <v>0</v>
      </c>
      <c r="AP35" s="35">
        <f t="shared" si="44"/>
        <v>0</v>
      </c>
      <c r="AQ35" s="35">
        <f t="shared" si="44"/>
        <v>0</v>
      </c>
      <c r="AR35" s="35">
        <f t="shared" si="44"/>
        <v>0</v>
      </c>
      <c r="AS35" s="7" t="s">
        <v>21</v>
      </c>
      <c r="AT35" s="17">
        <v>0.8379120879120879</v>
      </c>
      <c r="AU35" s="9">
        <v>0</v>
      </c>
      <c r="AV35" s="21">
        <f>$H$35*AV39*$B$45</f>
        <v>0</v>
      </c>
      <c r="CU35" s="1"/>
      <c r="CV35" s="1"/>
      <c r="CW35" s="1"/>
      <c r="CX35" s="1"/>
    </row>
    <row r="36" spans="1:102" ht="12.75">
      <c r="A36" s="50" t="s">
        <v>39</v>
      </c>
      <c r="B36" s="50"/>
      <c r="C36" s="50"/>
      <c r="D36" s="50"/>
      <c r="E36" s="50"/>
      <c r="F36" s="50"/>
      <c r="G36" s="8"/>
      <c r="H36" s="27">
        <v>0.62</v>
      </c>
      <c r="I36" s="22">
        <f aca="true" t="shared" si="45" ref="I36:N36">$H$36*I39*$B$45</f>
        <v>3859.1280000000006</v>
      </c>
      <c r="J36" s="22">
        <f t="shared" si="45"/>
        <v>3815.232</v>
      </c>
      <c r="K36" s="22">
        <f t="shared" si="45"/>
        <v>3821.9280000000003</v>
      </c>
      <c r="L36" s="22">
        <f t="shared" si="45"/>
        <v>3744.5519999999997</v>
      </c>
      <c r="M36" s="22">
        <f t="shared" si="45"/>
        <v>3928.32</v>
      </c>
      <c r="N36" s="22">
        <f t="shared" si="45"/>
        <v>3844.992</v>
      </c>
      <c r="O36" s="8"/>
      <c r="P36" s="19">
        <f>SUM(P38:P40)</f>
        <v>114.22570239999999</v>
      </c>
      <c r="Q36" s="27">
        <v>0.62</v>
      </c>
      <c r="R36" s="22">
        <f aca="true" t="shared" si="46" ref="R36:AR36">$Q$36*R39*$B$45</f>
        <v>3044.448</v>
      </c>
      <c r="S36" s="22">
        <f t="shared" si="46"/>
        <v>3757.9440000000004</v>
      </c>
      <c r="T36" s="22">
        <f t="shared" si="46"/>
        <v>3808.536</v>
      </c>
      <c r="U36" s="22">
        <f t="shared" si="46"/>
        <v>3823.416</v>
      </c>
      <c r="V36" s="22">
        <f t="shared" si="46"/>
        <v>3853.92</v>
      </c>
      <c r="W36" s="22">
        <f t="shared" si="46"/>
        <v>1530.408</v>
      </c>
      <c r="X36" s="22">
        <f t="shared" si="46"/>
        <v>5356.799999999999</v>
      </c>
      <c r="Y36" s="22">
        <f t="shared" si="46"/>
        <v>3009.48</v>
      </c>
      <c r="Z36" s="22">
        <f t="shared" si="46"/>
        <v>3009.48</v>
      </c>
      <c r="AA36" s="22">
        <f t="shared" si="46"/>
        <v>5379.12</v>
      </c>
      <c r="AB36" s="22">
        <f t="shared" si="46"/>
        <v>2409.072</v>
      </c>
      <c r="AC36" s="22">
        <f t="shared" si="46"/>
        <v>5402.184</v>
      </c>
      <c r="AD36" s="22">
        <f t="shared" si="46"/>
        <v>3741.576</v>
      </c>
      <c r="AE36" s="35">
        <f t="shared" si="46"/>
        <v>3770.592</v>
      </c>
      <c r="AF36" s="22">
        <f t="shared" si="46"/>
        <v>2285.568</v>
      </c>
      <c r="AG36" s="22">
        <f t="shared" si="46"/>
        <v>5172.2880000000005</v>
      </c>
      <c r="AH36" s="22">
        <f t="shared" si="46"/>
        <v>2462.64</v>
      </c>
      <c r="AI36" s="22">
        <f t="shared" si="46"/>
        <v>2479.7520000000004</v>
      </c>
      <c r="AJ36" s="22">
        <f t="shared" si="46"/>
        <v>2563.824</v>
      </c>
      <c r="AK36" s="22">
        <f t="shared" si="46"/>
        <v>2993.112</v>
      </c>
      <c r="AL36" s="22">
        <f t="shared" si="46"/>
        <v>2526.6240000000003</v>
      </c>
      <c r="AM36" s="22">
        <f t="shared" si="46"/>
        <v>3850.2000000000003</v>
      </c>
      <c r="AN36" s="22">
        <f t="shared" si="46"/>
        <v>5314.392</v>
      </c>
      <c r="AO36" s="22">
        <f t="shared" si="46"/>
        <v>5400.696</v>
      </c>
      <c r="AP36" s="22">
        <f t="shared" si="46"/>
        <v>4464.744000000001</v>
      </c>
      <c r="AQ36" s="22">
        <f t="shared" si="46"/>
        <v>4353.888</v>
      </c>
      <c r="AR36" s="22">
        <f t="shared" si="46"/>
        <v>2513.9759999999997</v>
      </c>
      <c r="AS36" s="8"/>
      <c r="AT36" s="19">
        <f>SUM(AT38:AT40)</f>
        <v>114.22570239999999</v>
      </c>
      <c r="AU36" s="27">
        <v>0</v>
      </c>
      <c r="AV36" s="22">
        <v>0</v>
      </c>
      <c r="CU36" s="1"/>
      <c r="CV36" s="1"/>
      <c r="CW36" s="1"/>
      <c r="CX36" s="1"/>
    </row>
    <row r="37" spans="1:102" ht="12.75">
      <c r="A37" s="58" t="s">
        <v>41</v>
      </c>
      <c r="B37" s="59"/>
      <c r="C37" s="59"/>
      <c r="D37" s="59"/>
      <c r="E37" s="59"/>
      <c r="F37" s="60"/>
      <c r="G37" s="8"/>
      <c r="H37" s="27">
        <v>1.21</v>
      </c>
      <c r="I37" s="22">
        <f aca="true" t="shared" si="47" ref="I37:N37">$H$37*I39*$B$45</f>
        <v>7531.524000000001</v>
      </c>
      <c r="J37" s="22">
        <f t="shared" si="47"/>
        <v>7445.856</v>
      </c>
      <c r="K37" s="22">
        <f t="shared" si="47"/>
        <v>7458.924</v>
      </c>
      <c r="L37" s="22">
        <f t="shared" si="47"/>
        <v>7307.916000000001</v>
      </c>
      <c r="M37" s="22">
        <f t="shared" si="47"/>
        <v>7666.5599999999995</v>
      </c>
      <c r="N37" s="22">
        <f t="shared" si="47"/>
        <v>7503.936</v>
      </c>
      <c r="O37" s="8"/>
      <c r="P37" s="19"/>
      <c r="Q37" s="27">
        <v>1.21</v>
      </c>
      <c r="R37" s="22">
        <f aca="true" t="shared" si="48" ref="R37:AR37">$Q$37*R39*$B$45</f>
        <v>5941.583999999999</v>
      </c>
      <c r="S37" s="22">
        <f t="shared" si="48"/>
        <v>7334.052000000001</v>
      </c>
      <c r="T37" s="22">
        <f t="shared" si="48"/>
        <v>7432.7880000000005</v>
      </c>
      <c r="U37" s="22">
        <f t="shared" si="48"/>
        <v>7461.8279999999995</v>
      </c>
      <c r="V37" s="22">
        <f t="shared" si="48"/>
        <v>7521.36</v>
      </c>
      <c r="W37" s="22">
        <f t="shared" si="48"/>
        <v>2986.764</v>
      </c>
      <c r="X37" s="22">
        <f t="shared" si="48"/>
        <v>10454.4</v>
      </c>
      <c r="Y37" s="22">
        <f t="shared" si="48"/>
        <v>5873.34</v>
      </c>
      <c r="Z37" s="22">
        <f t="shared" si="48"/>
        <v>5873.34</v>
      </c>
      <c r="AA37" s="22">
        <f t="shared" si="48"/>
        <v>10497.96</v>
      </c>
      <c r="AB37" s="22">
        <f t="shared" si="48"/>
        <v>4701.576</v>
      </c>
      <c r="AC37" s="22">
        <f t="shared" si="48"/>
        <v>10542.972</v>
      </c>
      <c r="AD37" s="22">
        <f t="shared" si="48"/>
        <v>7302.107999999998</v>
      </c>
      <c r="AE37" s="36">
        <f t="shared" si="48"/>
        <v>7358.735999999999</v>
      </c>
      <c r="AF37" s="36">
        <f t="shared" si="48"/>
        <v>4460.544</v>
      </c>
      <c r="AG37" s="36">
        <f t="shared" si="48"/>
        <v>10094.304</v>
      </c>
      <c r="AH37" s="36">
        <f t="shared" si="48"/>
        <v>4806.12</v>
      </c>
      <c r="AI37" s="36">
        <f t="shared" si="48"/>
        <v>4839.516</v>
      </c>
      <c r="AJ37" s="36">
        <f t="shared" si="48"/>
        <v>5003.592000000001</v>
      </c>
      <c r="AK37" s="36">
        <f t="shared" si="48"/>
        <v>5841.396000000001</v>
      </c>
      <c r="AL37" s="36">
        <f t="shared" si="48"/>
        <v>4930.992</v>
      </c>
      <c r="AM37" s="36">
        <f t="shared" si="48"/>
        <v>7514.099999999999</v>
      </c>
      <c r="AN37" s="36">
        <f t="shared" si="48"/>
        <v>10371.635999999999</v>
      </c>
      <c r="AO37" s="36">
        <f t="shared" si="48"/>
        <v>10540.068</v>
      </c>
      <c r="AP37" s="36">
        <f t="shared" si="48"/>
        <v>8713.452</v>
      </c>
      <c r="AQ37" s="36">
        <f t="shared" si="48"/>
        <v>8497.104</v>
      </c>
      <c r="AR37" s="36">
        <f t="shared" si="48"/>
        <v>4906.308</v>
      </c>
      <c r="AS37" s="8"/>
      <c r="AT37" s="19"/>
      <c r="AU37" s="27">
        <v>1.21</v>
      </c>
      <c r="AV37" s="22">
        <f>$Q$37*AV39*$B$45</f>
        <v>4406.82</v>
      </c>
      <c r="CU37" s="1"/>
      <c r="CV37" s="1"/>
      <c r="CW37" s="1"/>
      <c r="CX37" s="1"/>
    </row>
    <row r="38" spans="1:102" ht="12.75">
      <c r="A38" s="57" t="s">
        <v>25</v>
      </c>
      <c r="B38" s="57"/>
      <c r="C38" s="57"/>
      <c r="D38" s="57"/>
      <c r="E38" s="57"/>
      <c r="F38" s="57"/>
      <c r="G38" s="11"/>
      <c r="H38" s="9"/>
      <c r="I38" s="16">
        <f aca="true" t="shared" si="49" ref="I38:N38">I29+I24+I15+I10+I36+I37</f>
        <v>98034.3</v>
      </c>
      <c r="J38" s="16">
        <f t="shared" si="49"/>
        <v>96919.2</v>
      </c>
      <c r="K38" s="16">
        <f t="shared" si="49"/>
        <v>97089.30000000002</v>
      </c>
      <c r="L38" s="16">
        <f t="shared" si="49"/>
        <v>95123.7</v>
      </c>
      <c r="M38" s="16">
        <f t="shared" si="49"/>
        <v>99792</v>
      </c>
      <c r="N38" s="16">
        <f t="shared" si="49"/>
        <v>97675.2</v>
      </c>
      <c r="O38" s="11"/>
      <c r="P38" s="24">
        <f>P29+P24+P15+P10</f>
        <v>99.99999999999999</v>
      </c>
      <c r="Q38" s="9"/>
      <c r="R38" s="16">
        <f aca="true" t="shared" si="50" ref="R38:AD38">R29+R24+R15+R10+R36+R37</f>
        <v>77338.8</v>
      </c>
      <c r="S38" s="16">
        <f t="shared" si="50"/>
        <v>95463.90000000001</v>
      </c>
      <c r="T38" s="16">
        <f t="shared" si="50"/>
        <v>96749.1</v>
      </c>
      <c r="U38" s="16">
        <f t="shared" si="50"/>
        <v>97127.09999999999</v>
      </c>
      <c r="V38" s="16">
        <f t="shared" si="50"/>
        <v>97902</v>
      </c>
      <c r="W38" s="16">
        <f t="shared" si="50"/>
        <v>38877.3</v>
      </c>
      <c r="X38" s="16">
        <f>X29+X24+X15+X10+X36+X37</f>
        <v>136080</v>
      </c>
      <c r="Y38" s="16">
        <f>Y29+Y24+Y15+Y10+Y36+Y37</f>
        <v>76450.49999999999</v>
      </c>
      <c r="Z38" s="16">
        <f>Z29+Z24+Z15+Z10+Z36+Z37</f>
        <v>76450.49999999999</v>
      </c>
      <c r="AA38" s="16">
        <f>AA29+AA24+AA15+AA10+AA36+AA37</f>
        <v>136647</v>
      </c>
      <c r="AB38" s="16">
        <f t="shared" si="50"/>
        <v>61198.2</v>
      </c>
      <c r="AC38" s="16">
        <f t="shared" si="50"/>
        <v>137232.9</v>
      </c>
      <c r="AD38" s="16">
        <f t="shared" si="50"/>
        <v>95048.09999999999</v>
      </c>
      <c r="AE38" s="36">
        <f aca="true" t="shared" si="51" ref="AE38:AR38">AE29+AE24+AE15+AE10+AE36+AE37</f>
        <v>95785.20000000003</v>
      </c>
      <c r="AF38" s="36">
        <f t="shared" si="51"/>
        <v>58060.799999999996</v>
      </c>
      <c r="AG38" s="36">
        <f t="shared" si="51"/>
        <v>131392.8</v>
      </c>
      <c r="AH38" s="36">
        <f t="shared" si="51"/>
        <v>62559.00000000001</v>
      </c>
      <c r="AI38" s="36">
        <f t="shared" si="51"/>
        <v>62993.7</v>
      </c>
      <c r="AJ38" s="36">
        <f t="shared" si="51"/>
        <v>65129.40000000001</v>
      </c>
      <c r="AK38" s="36">
        <f t="shared" si="51"/>
        <v>76034.70000000001</v>
      </c>
      <c r="AL38" s="36">
        <f t="shared" si="51"/>
        <v>64184.4</v>
      </c>
      <c r="AM38" s="36">
        <f t="shared" si="51"/>
        <v>97807.50000000001</v>
      </c>
      <c r="AN38" s="36">
        <f t="shared" si="51"/>
        <v>135002.69999999998</v>
      </c>
      <c r="AO38" s="36">
        <f t="shared" si="51"/>
        <v>137195.1</v>
      </c>
      <c r="AP38" s="36">
        <f t="shared" si="51"/>
        <v>113418.90000000004</v>
      </c>
      <c r="AQ38" s="36">
        <f t="shared" si="51"/>
        <v>110602.80000000002</v>
      </c>
      <c r="AR38" s="36">
        <f t="shared" si="51"/>
        <v>63863.1</v>
      </c>
      <c r="AS38" s="11"/>
      <c r="AT38" s="24">
        <f>AT29+AT24+AT15+AT10</f>
        <v>99.99999999999999</v>
      </c>
      <c r="AU38" s="9"/>
      <c r="AV38" s="16">
        <f>AV29+AV24+AV15+AV10+AV36+AV37</f>
        <v>55103.46000000001</v>
      </c>
      <c r="AW38" s="1">
        <v>3136532.7</v>
      </c>
      <c r="AX38" s="38">
        <f>AW38/12*0.05</f>
        <v>13068.886250000001</v>
      </c>
      <c r="CU38" s="1"/>
      <c r="CV38" s="1"/>
      <c r="CW38" s="1"/>
      <c r="CX38" s="1"/>
    </row>
    <row r="39" spans="1:102" ht="12.75">
      <c r="A39" s="57" t="s">
        <v>26</v>
      </c>
      <c r="B39" s="57"/>
      <c r="C39" s="57"/>
      <c r="D39" s="57"/>
      <c r="E39" s="57"/>
      <c r="F39" s="57"/>
      <c r="G39" s="11"/>
      <c r="H39" s="28"/>
      <c r="I39" s="16">
        <v>518.7</v>
      </c>
      <c r="J39" s="16">
        <v>512.8</v>
      </c>
      <c r="K39" s="16">
        <v>513.7</v>
      </c>
      <c r="L39" s="16">
        <v>503.3</v>
      </c>
      <c r="M39" s="16">
        <v>528</v>
      </c>
      <c r="N39" s="16">
        <v>516.8</v>
      </c>
      <c r="O39" s="11"/>
      <c r="P39" s="23"/>
      <c r="Q39" s="28"/>
      <c r="R39" s="16">
        <v>409.2</v>
      </c>
      <c r="S39" s="16">
        <v>505.1</v>
      </c>
      <c r="T39" s="16">
        <v>511.9</v>
      </c>
      <c r="U39" s="16">
        <v>513.9</v>
      </c>
      <c r="V39" s="16">
        <v>518</v>
      </c>
      <c r="W39" s="16">
        <v>205.7</v>
      </c>
      <c r="X39" s="16">
        <v>720</v>
      </c>
      <c r="Y39" s="16">
        <v>404.5</v>
      </c>
      <c r="Z39" s="16">
        <v>404.5</v>
      </c>
      <c r="AA39" s="16">
        <v>723</v>
      </c>
      <c r="AB39" s="16">
        <v>323.8</v>
      </c>
      <c r="AC39" s="16">
        <v>726.1</v>
      </c>
      <c r="AD39" s="16">
        <v>502.9</v>
      </c>
      <c r="AE39" s="33">
        <v>506.8</v>
      </c>
      <c r="AF39" s="33">
        <v>307.2</v>
      </c>
      <c r="AG39" s="33">
        <v>695.2</v>
      </c>
      <c r="AH39" s="33">
        <v>331</v>
      </c>
      <c r="AI39" s="33">
        <v>333.3</v>
      </c>
      <c r="AJ39" s="33">
        <v>344.6</v>
      </c>
      <c r="AK39" s="33">
        <v>402.3</v>
      </c>
      <c r="AL39" s="33">
        <v>339.6</v>
      </c>
      <c r="AM39" s="33">
        <v>517.5</v>
      </c>
      <c r="AN39" s="33">
        <v>714.3</v>
      </c>
      <c r="AO39" s="33">
        <v>725.9</v>
      </c>
      <c r="AP39" s="33">
        <v>600.1</v>
      </c>
      <c r="AQ39" s="33">
        <v>585.2</v>
      </c>
      <c r="AR39" s="33">
        <v>337.9</v>
      </c>
      <c r="AS39" s="11"/>
      <c r="AT39" s="23"/>
      <c r="AU39" s="28"/>
      <c r="AV39" s="16">
        <v>303.5</v>
      </c>
      <c r="CU39" s="1"/>
      <c r="CV39" s="1"/>
      <c r="CW39" s="1"/>
      <c r="CX39" s="1"/>
    </row>
    <row r="40" spans="1:48" s="12" customFormat="1" ht="25.5" customHeight="1">
      <c r="A40" s="56" t="s">
        <v>45</v>
      </c>
      <c r="B40" s="56"/>
      <c r="C40" s="56"/>
      <c r="D40" s="56"/>
      <c r="E40" s="56"/>
      <c r="F40" s="56"/>
      <c r="G40" s="4"/>
      <c r="H40" s="29">
        <f>H15+H24+H29+H36+H37</f>
        <v>15.75</v>
      </c>
      <c r="I40" s="25">
        <f aca="true" t="shared" si="52" ref="I40:N40">I38/12/I39</f>
        <v>15.75</v>
      </c>
      <c r="J40" s="25">
        <f t="shared" si="52"/>
        <v>15.75</v>
      </c>
      <c r="K40" s="25">
        <f t="shared" si="52"/>
        <v>15.750000000000002</v>
      </c>
      <c r="L40" s="25">
        <f t="shared" si="52"/>
        <v>15.749999999999998</v>
      </c>
      <c r="M40" s="25">
        <f t="shared" si="52"/>
        <v>15.75</v>
      </c>
      <c r="N40" s="25">
        <f t="shared" si="52"/>
        <v>15.75</v>
      </c>
      <c r="O40" s="4"/>
      <c r="P40" s="25">
        <f>7.28*1.416*1.2*1.15</f>
        <v>14.225702399999998</v>
      </c>
      <c r="Q40" s="29">
        <f>Q15+Q24+Q29+Q36+Q37</f>
        <v>15.75</v>
      </c>
      <c r="R40" s="25">
        <f aca="true" t="shared" si="53" ref="R40:AD40">R38/12/R39</f>
        <v>15.750000000000002</v>
      </c>
      <c r="S40" s="25">
        <f t="shared" si="53"/>
        <v>15.75</v>
      </c>
      <c r="T40" s="25">
        <f t="shared" si="53"/>
        <v>15.750000000000002</v>
      </c>
      <c r="U40" s="25">
        <f t="shared" si="53"/>
        <v>15.75</v>
      </c>
      <c r="V40" s="25">
        <f t="shared" si="53"/>
        <v>15.75</v>
      </c>
      <c r="W40" s="25">
        <f t="shared" si="53"/>
        <v>15.750000000000002</v>
      </c>
      <c r="X40" s="25">
        <f>X38/12/X39</f>
        <v>15.75</v>
      </c>
      <c r="Y40" s="25">
        <f>Y38/12/Y39</f>
        <v>15.749999999999998</v>
      </c>
      <c r="Z40" s="25">
        <f>Z38/12/Z39</f>
        <v>15.749999999999998</v>
      </c>
      <c r="AA40" s="25">
        <f>AA38/12/AA39</f>
        <v>15.75</v>
      </c>
      <c r="AB40" s="25">
        <f t="shared" si="53"/>
        <v>15.749999999999998</v>
      </c>
      <c r="AC40" s="25">
        <f t="shared" si="53"/>
        <v>15.749999999999998</v>
      </c>
      <c r="AD40" s="25">
        <f t="shared" si="53"/>
        <v>15.75</v>
      </c>
      <c r="AE40" s="33">
        <f aca="true" t="shared" si="54" ref="AE40:AR40">AE38/12/AE39</f>
        <v>15.750000000000004</v>
      </c>
      <c r="AF40" s="33">
        <f t="shared" si="54"/>
        <v>15.75</v>
      </c>
      <c r="AG40" s="33">
        <f t="shared" si="54"/>
        <v>15.749999999999998</v>
      </c>
      <c r="AH40" s="33">
        <f t="shared" si="54"/>
        <v>15.750000000000004</v>
      </c>
      <c r="AI40" s="33">
        <f t="shared" si="54"/>
        <v>15.749999999999998</v>
      </c>
      <c r="AJ40" s="33">
        <f t="shared" si="54"/>
        <v>15.750000000000002</v>
      </c>
      <c r="AK40" s="33">
        <f t="shared" si="54"/>
        <v>15.750000000000004</v>
      </c>
      <c r="AL40" s="33">
        <f t="shared" si="54"/>
        <v>15.749999999999998</v>
      </c>
      <c r="AM40" s="33">
        <f t="shared" si="54"/>
        <v>15.750000000000002</v>
      </c>
      <c r="AN40" s="33">
        <f t="shared" si="54"/>
        <v>15.749999999999998</v>
      </c>
      <c r="AO40" s="33">
        <f t="shared" si="54"/>
        <v>15.750000000000002</v>
      </c>
      <c r="AP40" s="33">
        <f t="shared" si="54"/>
        <v>15.750000000000004</v>
      </c>
      <c r="AQ40" s="33">
        <f t="shared" si="54"/>
        <v>15.750000000000002</v>
      </c>
      <c r="AR40" s="33">
        <f t="shared" si="54"/>
        <v>15.750000000000002</v>
      </c>
      <c r="AS40" s="4"/>
      <c r="AT40" s="25">
        <f>7.28*1.416*1.2*1.15</f>
        <v>14.225702399999998</v>
      </c>
      <c r="AU40" s="29">
        <f>AU15+AU24+AU29+AU36+AU37</f>
        <v>15.129999999999999</v>
      </c>
      <c r="AV40" s="25">
        <f>AV38/12/AV39</f>
        <v>15.130000000000003</v>
      </c>
    </row>
    <row r="41" ht="15.75">
      <c r="G41" s="41"/>
    </row>
    <row r="42" ht="12.75" customHeight="1" hidden="1"/>
    <row r="43" spans="6:7" ht="15.75">
      <c r="F43" s="32"/>
      <c r="G43" s="41"/>
    </row>
    <row r="44" spans="6:7" ht="15.75">
      <c r="F44" s="32"/>
      <c r="G44" s="42"/>
    </row>
    <row r="45" spans="1:6" ht="12.75">
      <c r="A45" s="1" t="s">
        <v>40</v>
      </c>
      <c r="B45" s="1">
        <v>12</v>
      </c>
      <c r="F45" s="32"/>
    </row>
    <row r="46" ht="12.75">
      <c r="F46" s="32"/>
    </row>
    <row r="47" ht="12.75">
      <c r="F47" s="32"/>
    </row>
    <row r="48" ht="12.75">
      <c r="F48" s="32"/>
    </row>
    <row r="49" ht="12.75">
      <c r="F49" s="32"/>
    </row>
    <row r="50" ht="12.75">
      <c r="F50" s="32"/>
    </row>
    <row r="51" ht="12.75">
      <c r="F51" s="32"/>
    </row>
    <row r="52" ht="12.75">
      <c r="F52" s="32"/>
    </row>
    <row r="53" ht="12.75">
      <c r="F53" s="32"/>
    </row>
    <row r="54" ht="12.75">
      <c r="F54" s="32"/>
    </row>
    <row r="55" ht="12.75">
      <c r="F55" s="32"/>
    </row>
    <row r="56" ht="12.75">
      <c r="F56" s="32"/>
    </row>
    <row r="57" ht="12.75">
      <c r="F57" s="32"/>
    </row>
    <row r="58" ht="12.75">
      <c r="F58" s="32"/>
    </row>
    <row r="59" ht="12.75">
      <c r="F59" s="32"/>
    </row>
    <row r="60" ht="12.75">
      <c r="F60" s="32"/>
    </row>
    <row r="61" ht="12.75">
      <c r="F61" s="32"/>
    </row>
    <row r="62" ht="12.75">
      <c r="F62" s="32"/>
    </row>
    <row r="63" ht="12.75">
      <c r="F63" s="32"/>
    </row>
    <row r="64" ht="12.75">
      <c r="F64" s="32"/>
    </row>
    <row r="65" ht="12.75">
      <c r="F65" s="32"/>
    </row>
    <row r="66" ht="12.75">
      <c r="F66" s="32"/>
    </row>
    <row r="67" ht="12.75">
      <c r="F67" s="32"/>
    </row>
    <row r="68" ht="12.75">
      <c r="F68" s="32"/>
    </row>
    <row r="69" ht="12.75">
      <c r="F69" s="32"/>
    </row>
    <row r="70" ht="12.75">
      <c r="F70" s="32"/>
    </row>
  </sheetData>
  <sheetProtection/>
  <mergeCells count="40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14:F14"/>
    <mergeCell ref="A12:F12"/>
    <mergeCell ref="A11:F11"/>
    <mergeCell ref="A13:F13"/>
    <mergeCell ref="A15:F15"/>
    <mergeCell ref="A20:F20"/>
    <mergeCell ref="AS8:AV8"/>
    <mergeCell ref="G7:R7"/>
    <mergeCell ref="A7:F9"/>
    <mergeCell ref="A10:F10"/>
    <mergeCell ref="O8:AD8"/>
    <mergeCell ref="G8:N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2015-05-18T08:12:06Z</cp:lastPrinted>
  <dcterms:created xsi:type="dcterms:W3CDTF">2014-04-14T06:00:53Z</dcterms:created>
  <dcterms:modified xsi:type="dcterms:W3CDTF">2015-05-18T08:13:01Z</dcterms:modified>
  <cp:category/>
  <cp:version/>
  <cp:contentType/>
  <cp:contentStatus/>
</cp:coreProperties>
</file>